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quentindufour/ownCloud/BusinessModels/TAs/Etude/RENDU (rapport et données)/"/>
    </mc:Choice>
  </mc:AlternateContent>
  <xr:revisionPtr revIDLastSave="0" documentId="13_ncr:1_{840B1CBE-0E19-2742-A095-2F1B2B8FED97}" xr6:coauthVersionLast="46" xr6:coauthVersionMax="46" xr10:uidLastSave="{00000000-0000-0000-0000-000000000000}"/>
  <bookViews>
    <workbookView xWindow="2620" yWindow="1220" windowWidth="33380" windowHeight="19000" xr2:uid="{00000000-000D-0000-FFFF-FFFF00000000}"/>
  </bookViews>
  <sheets>
    <sheet name="Total Sums" sheetId="5" r:id="rId1"/>
  </sheets>
  <definedNames>
    <definedName name="_xlnm._FilterDatabase" localSheetId="0" hidden="1">'Total Sums'!#REF!</definedName>
    <definedName name="OLE_LINK10" localSheetId="0">'Total Sums'!#REF!</definedName>
    <definedName name="OLE_LINK114" localSheetId="0">'Total Sums'!#REF!</definedName>
    <definedName name="OLE_LINK116" localSheetId="0">'Total Sums'!$M$44</definedName>
    <definedName name="OLE_LINK126" localSheetId="0">'Total Sums'!#REF!</definedName>
    <definedName name="OLE_LINK150" localSheetId="0">'Total Sums'!#REF!</definedName>
    <definedName name="OLE_LINK151" localSheetId="0">'Total Sums'!#REF!</definedName>
    <definedName name="OLE_LINK163" localSheetId="0">'Total Sums'!#REF!</definedName>
    <definedName name="OLE_LINK18" localSheetId="0">'Total Sums'!$N$41</definedName>
    <definedName name="OLE_LINK215" localSheetId="0">'Total Sums'!$L$29</definedName>
    <definedName name="OLE_LINK22" localSheetId="0">'Total Sums'!#REF!</definedName>
    <definedName name="OLE_LINK234" localSheetId="0">'Total Sums'!$L$32</definedName>
    <definedName name="OLE_LINK25" localSheetId="0">'Total Sums'!#REF!</definedName>
    <definedName name="OLE_LINK264" localSheetId="0">'Total Sums'!$L$35</definedName>
    <definedName name="OLE_LINK36" localSheetId="0">'Total Sums'!#REF!</definedName>
    <definedName name="OLE_LINK4" localSheetId="0">'Total Sums'!#REF!</definedName>
    <definedName name="OLE_LINK43" localSheetId="0">'Total Sums'!$M$32</definedName>
    <definedName name="OLE_LINK47" localSheetId="0">'Total Sums'!$N$32</definedName>
    <definedName name="OLE_LINK54" localSheetId="0">'Total Sums'!#REF!</definedName>
    <definedName name="OLE_LINK70" localSheetId="0">'Total Sums'!#REF!</definedName>
    <definedName name="OLE_LINK72" localSheetId="0">'Total Sums'!#REF!</definedName>
    <definedName name="OLE_LINK74" localSheetId="0">'Total Sums'!#REF!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4" i="5" l="1"/>
  <c r="Z22" i="5"/>
  <c r="Z49" i="5"/>
  <c r="Z48" i="5"/>
  <c r="Z37" i="5"/>
  <c r="Z38" i="5"/>
  <c r="Z39" i="5"/>
  <c r="Z40" i="5"/>
  <c r="Z41" i="5"/>
  <c r="Z42" i="5"/>
  <c r="Z43" i="5"/>
  <c r="Z44" i="5"/>
  <c r="Z45" i="5"/>
  <c r="Z46" i="5"/>
  <c r="Z36" i="5"/>
  <c r="Z32" i="5"/>
  <c r="Z33" i="5"/>
  <c r="Z31" i="5"/>
  <c r="Z19" i="5"/>
  <c r="Z20" i="5"/>
  <c r="Z21" i="5"/>
  <c r="Z23" i="5"/>
  <c r="Z24" i="5"/>
  <c r="Z25" i="5"/>
  <c r="Z26" i="5"/>
  <c r="Z27" i="5"/>
  <c r="Z28" i="5"/>
  <c r="Z29" i="5"/>
  <c r="Z18" i="5"/>
  <c r="Z14" i="5"/>
  <c r="Z15" i="5"/>
  <c r="Z16" i="5"/>
  <c r="Z13" i="5"/>
  <c r="Z11" i="5"/>
  <c r="Z4" i="5"/>
  <c r="Z5" i="5"/>
  <c r="Z6" i="5"/>
  <c r="Z7" i="5"/>
  <c r="Z8" i="5"/>
  <c r="Z3" i="5"/>
  <c r="M12" i="5"/>
  <c r="N12" i="5"/>
  <c r="L12" i="5"/>
  <c r="D6" i="5" l="1"/>
  <c r="D23" i="5"/>
  <c r="D38" i="5" l="1"/>
  <c r="D29" i="5"/>
  <c r="D28" i="5"/>
  <c r="D47" i="5"/>
  <c r="D44" i="5"/>
  <c r="D48" i="5"/>
  <c r="D45" i="5"/>
  <c r="D43" i="5"/>
  <c r="D46" i="5"/>
  <c r="D4" i="5"/>
  <c r="D42" i="5"/>
  <c r="D13" i="5"/>
  <c r="D15" i="5"/>
  <c r="D16" i="5"/>
  <c r="D12" i="5"/>
  <c r="D11" i="5"/>
  <c r="D14" i="5"/>
  <c r="D8" i="5"/>
  <c r="D7" i="5"/>
  <c r="D49" i="5"/>
  <c r="D3" i="5"/>
  <c r="D9" i="5"/>
  <c r="D10" i="5"/>
  <c r="D17" i="5"/>
  <c r="D5" i="5"/>
  <c r="D18" i="5"/>
  <c r="D19" i="5"/>
  <c r="D41" i="5"/>
  <c r="D39" i="5"/>
  <c r="D40" i="5"/>
  <c r="D36" i="5"/>
  <c r="D21" i="5"/>
  <c r="D27" i="5"/>
  <c r="D22" i="5"/>
  <c r="D26" i="5"/>
  <c r="D34" i="5"/>
  <c r="D20" i="5"/>
  <c r="D37" i="5"/>
  <c r="D31" i="5"/>
  <c r="D32" i="5"/>
  <c r="D30" i="5"/>
  <c r="D24" i="5"/>
  <c r="D35" i="5"/>
  <c r="D25" i="5"/>
  <c r="D33" i="5"/>
</calcChain>
</file>

<file path=xl/sharedStrings.xml><?xml version="1.0" encoding="utf-8"?>
<sst xmlns="http://schemas.openxmlformats.org/spreadsheetml/2006/main" count="227" uniqueCount="71">
  <si>
    <t>Projekt DEAL</t>
  </si>
  <si>
    <t>Austria</t>
  </si>
  <si>
    <t>Finland</t>
  </si>
  <si>
    <t xml:space="preserve">FinELIB-Consortium </t>
  </si>
  <si>
    <t>Spain</t>
  </si>
  <si>
    <t>Switzerland</t>
  </si>
  <si>
    <t>Consortium of Swiss Academic Libraries</t>
  </si>
  <si>
    <t>Hungary</t>
  </si>
  <si>
    <t>EISZ</t>
  </si>
  <si>
    <t>Brill</t>
  </si>
  <si>
    <t>KEMÖ/FWF</t>
  </si>
  <si>
    <t>UKB</t>
  </si>
  <si>
    <t>BMJ</t>
  </si>
  <si>
    <t>IOS Press</t>
  </si>
  <si>
    <t>Walter de Gruyter</t>
  </si>
  <si>
    <t>VSNU</t>
  </si>
  <si>
    <t>Client</t>
  </si>
  <si>
    <t>Publisher</t>
  </si>
  <si>
    <t>Country</t>
  </si>
  <si>
    <t>Start_Date</t>
  </si>
  <si>
    <t>Duration (Y)</t>
  </si>
  <si>
    <t>Elsevier</t>
  </si>
  <si>
    <t>UNIT</t>
  </si>
  <si>
    <t>Norway</t>
  </si>
  <si>
    <t>Wiley</t>
  </si>
  <si>
    <t>Germany</t>
  </si>
  <si>
    <t>JISC</t>
  </si>
  <si>
    <t>Springer Nature</t>
  </si>
  <si>
    <t>United Kingdom</t>
  </si>
  <si>
    <t>Bibsam Consortium</t>
  </si>
  <si>
    <t>Sweden</t>
  </si>
  <si>
    <t>RSC (Royal Society of Chemistry)</t>
  </si>
  <si>
    <t>Netherlands</t>
  </si>
  <si>
    <t>ACS</t>
  </si>
  <si>
    <t>VSNU-UKB</t>
  </si>
  <si>
    <t>Cambridge University Press</t>
  </si>
  <si>
    <t>Karger</t>
  </si>
  <si>
    <t>Oxford University Press</t>
  </si>
  <si>
    <t>SURFMarket UKB</t>
  </si>
  <si>
    <t>Sage</t>
  </si>
  <si>
    <t>Taylor &amp; Francis</t>
  </si>
  <si>
    <t>€</t>
  </si>
  <si>
    <t>?</t>
  </si>
  <si>
    <t>£</t>
  </si>
  <si>
    <t>$</t>
  </si>
  <si>
    <t xml:space="preserve">CSIC </t>
  </si>
  <si>
    <t>Calculable si on somme les prix par institutions (amendement 2019)</t>
  </si>
  <si>
    <t>SwissUniversities</t>
  </si>
  <si>
    <t>Wolters Kluwer (ex linpincott)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</si>
  <si>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</si>
  <si>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</si>
  <si>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</si>
  <si>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</si>
  <si>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</si>
  <si>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</si>
  <si>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</si>
  <si>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</si>
  <si>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</si>
  <si>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</si>
  <si>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Évol 2015-2016</t>
  </si>
  <si>
    <t>Évol 2017-2018</t>
  </si>
  <si>
    <t>Montant global</t>
  </si>
  <si>
    <t>Évol 2018-2019</t>
  </si>
  <si>
    <t>Évol 2019-2020</t>
  </si>
  <si>
    <t>Évol 2020-2021</t>
  </si>
  <si>
    <t>Évol 2021-2022</t>
  </si>
  <si>
    <t>Évol 2022-2023</t>
  </si>
  <si>
    <t>Évoi 2016-2017</t>
  </si>
  <si>
    <t>Currency</t>
  </si>
  <si>
    <t>Start_Year</t>
  </si>
  <si>
    <t>Data collected by Quentin Dufour for the SEPS report available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</si>
</sst>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62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 (Corps)"/>
    </font>
    <font>
      <sz val="12"/>
      <name val="Calibri (Corps)"/>
    </font>
    <font>
      <sz val="12"/>
      <color theme="1"/>
      <name val="Times New Roman"/>
      <family val="1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14" fontId="0" fillId="0" borderId="1" xfId="0" applyNumberFormat="1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9" fillId="5" borderId="1" xfId="0" applyFont="1" applyFill="1" applyBorder="1"/>
    <xf numFmtId="0" fontId="9" fillId="5" borderId="1" xfId="0" applyFont="1" applyFill="1" applyBorder="1" applyAlignment="1">
      <alignment wrapText="1"/>
    </xf>
    <xf numFmtId="0" fontId="7" fillId="5" borderId="1" xfId="0" applyFont="1" applyFill="1" applyBorder="1"/>
    <xf numFmtId="0" fontId="0" fillId="5" borderId="1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0" fillId="3" borderId="1" xfId="0" applyFont="1" applyFill="1" applyBorder="1" applyAlignment="1">
      <alignment wrapText="1"/>
    </xf>
    <xf numFmtId="0" fontId="0" fillId="7" borderId="1" xfId="0" applyFont="1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8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7" borderId="1" xfId="0" applyFill="1" applyBorder="1"/>
    <xf numFmtId="0" fontId="3" fillId="0" borderId="0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wrapText="1"/>
    </xf>
    <xf numFmtId="0" fontId="0" fillId="7" borderId="2" xfId="0" applyFont="1" applyFill="1" applyBorder="1" applyAlignment="1">
      <alignment wrapText="1"/>
    </xf>
    <xf numFmtId="14" fontId="0" fillId="0" borderId="2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8" borderId="1" xfId="0" applyFont="1" applyFill="1" applyBorder="1" applyAlignment="1">
      <alignment wrapText="1"/>
    </xf>
    <xf numFmtId="0" fontId="0" fillId="5" borderId="1" xfId="0" applyFont="1" applyFill="1" applyBorder="1"/>
    <xf numFmtId="0" fontId="10" fillId="5" borderId="1" xfId="0" applyFont="1" applyFill="1" applyBorder="1" applyAlignment="1">
      <alignment wrapText="1"/>
    </xf>
    <xf numFmtId="0" fontId="3" fillId="6" borderId="3" xfId="0" applyFont="1" applyFill="1" applyBorder="1" applyAlignment="1">
      <alignment horizontal="center" vertical="center" wrapText="1"/>
    </xf>
    <xf numFmtId="0" fontId="9" fillId="5" borderId="2" xfId="0" applyFont="1" applyFill="1" applyBorder="1"/>
    <xf numFmtId="0" fontId="3" fillId="5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wrapText="1"/>
    </xf>
    <xf numFmtId="0" fontId="0" fillId="8" borderId="1" xfId="0" applyFill="1" applyBorder="1"/>
    <xf numFmtId="0" fontId="9" fillId="8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7" fillId="8" borderId="1" xfId="0" applyFont="1" applyFill="1" applyBorder="1"/>
    <xf numFmtId="0" fontId="11" fillId="8" borderId="1" xfId="0" applyFont="1" applyFill="1" applyBorder="1"/>
    <xf numFmtId="0" fontId="12" fillId="5" borderId="1" xfId="0" applyFont="1" applyFill="1" applyBorder="1"/>
    <xf numFmtId="0" fontId="13" fillId="5" borderId="1" xfId="0" applyFont="1" applyFill="1" applyBorder="1"/>
    <xf numFmtId="0" fontId="9" fillId="3" borderId="2" xfId="0" applyFont="1" applyFill="1" applyBorder="1" applyAlignment="1">
      <alignment wrapText="1"/>
    </xf>
    <xf numFmtId="9" fontId="7" fillId="8" borderId="1" xfId="1" applyFont="1" applyFill="1" applyBorder="1"/>
    <xf numFmtId="9" fontId="9" fillId="8" borderId="1" xfId="1" applyFont="1" applyFill="1" applyBorder="1" applyAlignment="1">
      <alignment wrapText="1"/>
    </xf>
    <xf numFmtId="9" fontId="0" fillId="8" borderId="1" xfId="1" applyFont="1" applyFill="1" applyBorder="1" applyAlignment="1">
      <alignment wrapText="1"/>
    </xf>
    <xf numFmtId="0" fontId="0" fillId="8" borderId="1" xfId="0" applyFont="1" applyFill="1" applyBorder="1"/>
    <xf numFmtId="9" fontId="0" fillId="8" borderId="2" xfId="1" applyFont="1" applyFill="1" applyBorder="1" applyAlignment="1">
      <alignment wrapText="1"/>
    </xf>
    <xf numFmtId="9" fontId="0" fillId="8" borderId="1" xfId="1" applyFont="1" applyFill="1" applyBorder="1"/>
    <xf numFmtId="9" fontId="13" fillId="8" borderId="1" xfId="1" applyFont="1" applyFill="1" applyBorder="1"/>
    <xf numFmtId="9" fontId="10" fillId="8" borderId="1" xfId="1" applyFont="1" applyFill="1" applyBorder="1" applyAlignment="1">
      <alignment wrapText="1"/>
    </xf>
    <xf numFmtId="9" fontId="14" fillId="8" borderId="1" xfId="1" applyFont="1" applyFill="1" applyBorder="1"/>
    <xf numFmtId="9" fontId="14" fillId="8" borderId="1" xfId="1" applyFont="1" applyFill="1" applyBorder="1" applyAlignment="1">
      <alignment wrapText="1"/>
    </xf>
    <xf numFmtId="9" fontId="9" fillId="8" borderId="2" xfId="1" applyFont="1" applyFill="1" applyBorder="1" applyAlignment="1">
      <alignment wrapText="1"/>
    </xf>
    <xf numFmtId="9" fontId="0" fillId="8" borderId="2" xfId="1" applyFont="1" applyFill="1" applyBorder="1"/>
    <xf numFmtId="0" fontId="7" fillId="3" borderId="1" xfId="0" applyFont="1" applyFill="1" applyBorder="1"/>
    <xf numFmtId="0" fontId="9" fillId="3" borderId="1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9" fillId="8" borderId="2" xfId="0" applyFont="1" applyFill="1" applyBorder="1" applyAlignment="1">
      <alignment wrapText="1"/>
    </xf>
    <xf numFmtId="0" fontId="10" fillId="5" borderId="2" xfId="0" applyFont="1" applyFill="1" applyBorder="1" applyAlignment="1">
      <alignment wrapText="1"/>
    </xf>
    <xf numFmtId="9" fontId="10" fillId="8" borderId="2" xfId="1" applyFont="1" applyFill="1" applyBorder="1" applyAlignment="1">
      <alignment wrapText="1"/>
    </xf>
  </cellXfs>
  <cellStyles count="2">
    <cellStyle name="Normal" xfId="0" builtinId="0"/>
    <cellStyle name="Pourcentage" xfId="1" builtinId="5"/>
  </cellStyles>
  <dxfs count="31"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5" tint="0.3999755851924192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 (Corps)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family val="2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none"/>
      </font>
      <fill>
        <patternFill patternType="solid">
          <fgColor indexed="64"/>
          <bgColor indexed="47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553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D038AE-8EFB-9C4F-B985-17E60096A812}" name="Tableau12502" displayName="Tableau12502" ref="A2:Z49" insertRowShift="1" totalsRowShown="0" headerRowDxfId="30" dataDxfId="28" headerRowBorderDxfId="29" tableBorderDxfId="27" totalsRowBorderDxfId="26">
  <autoFilter ref="A2:Z49" xr:uid="{D8A07357-9DF3-7443-9008-CC214B2F91E3}"/>
  <tableColumns count="26">
    <tableColumn id="4" xr3:uid="{F9DC664E-C7EE-F74F-BF87-EFB522E9E8DA}" name="Client" dataDxfId="25"/>
    <tableColumn id="2" xr3:uid="{7F30E7D0-ED59-194D-B929-BC3361817DC7}" name="Publisher" dataDxfId="24"/>
    <tableColumn id="3" xr3:uid="{88D7A3DA-A35A-6045-B172-3584C5171730}" name="Country" dataDxfId="23"/>
    <tableColumn id="22" xr3:uid="{075D9672-159F-1440-960D-0DF957E68F20}" name="Start_Year" dataDxfId="22">
      <calculatedColumnFormula>YEAR(Tableau12502[[#This Row],[Start_Date]])</calculatedColumnFormula>
    </tableColumn>
    <tableColumn id="5" xr3:uid="{EA4C3F4B-C5AC-A54E-851E-BAF2752A241D}" name="Start_Date" dataDxfId="21"/>
    <tableColumn id="6" xr3:uid="{1595CBAD-1539-E545-B457-C45334EE187B}" name="Duration (Y)" dataDxfId="20"/>
    <tableColumn id="62" xr3:uid="{D89691A1-94F4-FD41-A094-0980CD7470E9}" name="Currency" dataDxfId="19"/>
    <tableColumn id="12" xr3:uid="{613ECD90-D193-F647-BE81-D7C9EB20FE4A}" name="2015" dataDxfId="18"/>
    <tableColumn id="11" xr3:uid="{0AC70442-A455-3E42-AF4F-B145374FD104}" name="2016" dataDxfId="17"/>
    <tableColumn id="10" xr3:uid="{115B1B57-2446-8340-A5E5-AA6A2C93BD00}" name="2017" dataDxfId="16"/>
    <tableColumn id="9" xr3:uid="{72FC8F1D-5DE9-C24F-8C24-F28860849DA4}" name="2018" dataDxfId="15"/>
    <tableColumn id="19" xr3:uid="{FB435FF0-27B0-B248-BC58-6DE2B9B1A2B0}" name="2019" dataDxfId="14"/>
    <tableColumn id="18" xr3:uid="{BDA4A431-9A7E-5040-A46C-105B0F9F4004}" name="2020" dataDxfId="13"/>
    <tableColumn id="17" xr3:uid="{8F6746E5-A831-A347-B823-3307C7D8FBF7}" name="2021" dataDxfId="12"/>
    <tableColumn id="16" xr3:uid="{97A58531-F6E4-C440-98AF-F234E8F6897E}" name="2022" dataDxfId="11"/>
    <tableColumn id="14" xr3:uid="{FAF52B21-ACAB-C144-8841-8A4BE2DD5AC3}" name="2023" dataDxfId="10"/>
    <tableColumn id="13" xr3:uid="{CE62D89E-A64D-2C48-86C7-5EC7A01EB599}" name="2024" dataDxfId="9"/>
    <tableColumn id="8" xr3:uid="{C9953B91-3F05-EC47-B52F-BE02B3740E06}" name="Évol 2015-2016" dataDxfId="8" dataCellStyle="Pourcentage"/>
    <tableColumn id="38" xr3:uid="{17650236-2AE2-DA4D-890B-B4599C85F0A7}" name="Évoi 2016-2017" dataDxfId="7" dataCellStyle="Pourcentage"/>
    <tableColumn id="36" xr3:uid="{C076C4B4-9E93-F34D-B677-F7E209964677}" name="Évol 2017-2018" dataDxfId="6" dataCellStyle="Pourcentage"/>
    <tableColumn id="35" xr3:uid="{25A095AC-6333-9848-AB58-FC01E221B89E}" name="Évol 2018-2019" dataDxfId="5" dataCellStyle="Pourcentage"/>
    <tableColumn id="34" xr3:uid="{3D1ED26A-3873-3D4E-B4F4-3902BA5CFD9A}" name="Évol 2019-2020" dataDxfId="4" dataCellStyle="Pourcentage"/>
    <tableColumn id="33" xr3:uid="{176CC7C3-EEE7-4B4D-8F09-E664A1E937D6}" name="Évol 2020-2021" dataDxfId="3" dataCellStyle="Pourcentage"/>
    <tableColumn id="45" xr3:uid="{5FAE8981-A828-3B48-AF9B-ABEF6683D2BF}" name="Évol 2021-2022" dataDxfId="2" dataCellStyle="Pourcentage"/>
    <tableColumn id="44" xr3:uid="{3F371617-9F72-B44E-872A-420DD72EF123}" name="Évol 2022-2023" dataDxfId="1" dataCellStyle="Pourcentage"/>
    <tableColumn id="66" xr3:uid="{C7C20906-BB71-8141-BC13-0640C9E7E768}" name="Montant glob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D68BE-6489-D544-BBE0-03F618EAA4A6}">
  <sheetPr codeName="Feuil2"/>
  <dimension ref="A1:MW597"/>
  <sheetViews>
    <sheetView tabSelected="1" topLeftCell="E1" zoomScale="36" zoomScaleNormal="106" workbookViewId="0">
      <selection activeCell="Z35" sqref="Z35"/>
    </sheetView>
  </sheetViews>
  <sheetFormatPr baseColWidth="10" defaultRowHeight="16"/>
  <cols>
    <col min="1" max="1" width="18.83203125" style="5" customWidth="1"/>
    <col min="2" max="2" width="20.83203125" style="5" customWidth="1"/>
    <col min="3" max="3" width="12.83203125" style="5" customWidth="1"/>
    <col min="4" max="4" width="20.1640625" style="5" customWidth="1"/>
    <col min="5" max="5" width="42.33203125" style="5" customWidth="1"/>
    <col min="6" max="7" width="23.5" style="5" customWidth="1"/>
    <col min="8" max="9" width="23.6640625" style="5" bestFit="1" customWidth="1"/>
    <col min="10" max="10" width="14.83203125" style="5" bestFit="1" customWidth="1"/>
    <col min="11" max="12" width="27.6640625" style="5" bestFit="1" customWidth="1"/>
    <col min="13" max="13" width="30.6640625" style="5" bestFit="1" customWidth="1"/>
    <col min="14" max="14" width="21.5" style="5" customWidth="1"/>
    <col min="15" max="15" width="12.33203125" style="5" bestFit="1" customWidth="1"/>
    <col min="16" max="17" width="24.83203125" style="5" bestFit="1" customWidth="1"/>
    <col min="18" max="18" width="10.83203125" style="5" bestFit="1" customWidth="1"/>
    <col min="19" max="19" width="26.6640625" style="5" bestFit="1" customWidth="1"/>
    <col min="20" max="20" width="27.5" style="5" bestFit="1" customWidth="1"/>
    <col min="21" max="21" width="29.33203125" style="5" bestFit="1" customWidth="1"/>
    <col min="22" max="22" width="28.83203125" style="5" bestFit="1" customWidth="1"/>
    <col min="23" max="23" width="29.6640625" style="5" bestFit="1" customWidth="1"/>
    <col min="24" max="26" width="30.6640625" style="5" bestFit="1" customWidth="1"/>
    <col min="27" max="27" width="31.5" style="5" bestFit="1" customWidth="1"/>
    <col min="28" max="28" width="11.1640625" style="5" bestFit="1" customWidth="1"/>
    <col min="29" max="29" width="11.33203125" style="5" bestFit="1" customWidth="1"/>
    <col min="30" max="30" width="23" style="5" bestFit="1" customWidth="1"/>
    <col min="31" max="32" width="9.6640625" style="5" bestFit="1" customWidth="1"/>
    <col min="33" max="33" width="25.6640625" style="5" bestFit="1" customWidth="1"/>
    <col min="34" max="34" width="31" style="5" bestFit="1" customWidth="1"/>
    <col min="35" max="35" width="9.6640625" style="5" bestFit="1" customWidth="1"/>
    <col min="36" max="36" width="11.1640625" style="5" bestFit="1" customWidth="1"/>
    <col min="37" max="37" width="33.6640625" style="5" bestFit="1" customWidth="1"/>
    <col min="38" max="38" width="11.1640625" style="5" bestFit="1" customWidth="1"/>
    <col min="39" max="40" width="10.6640625" style="5" bestFit="1" customWidth="1"/>
    <col min="41" max="41" width="16.33203125" style="5" bestFit="1" customWidth="1"/>
    <col min="42" max="42" width="10.6640625" style="5" bestFit="1" customWidth="1"/>
    <col min="43" max="43" width="8.83203125" style="5" bestFit="1" customWidth="1"/>
    <col min="44" max="44" width="10.6640625" style="5" bestFit="1" customWidth="1"/>
    <col min="45" max="45" width="11.1640625" style="5" bestFit="1" customWidth="1"/>
    <col min="46" max="47" width="10.6640625" style="5" bestFit="1" customWidth="1"/>
    <col min="48" max="48" width="10.83203125" style="5" bestFit="1" customWidth="1"/>
    <col min="49" max="49" width="14.5" style="5" bestFit="1" customWidth="1"/>
    <col min="50" max="50" width="19" style="5" bestFit="1" customWidth="1"/>
    <col min="51" max="51" width="16.6640625" style="5" bestFit="1" customWidth="1"/>
    <col min="52" max="52" width="10.6640625" style="5" bestFit="1" customWidth="1"/>
    <col min="53" max="53" width="19.33203125" style="5" bestFit="1" customWidth="1"/>
    <col min="54" max="54" width="18.5" style="5" bestFit="1" customWidth="1"/>
    <col min="55" max="55" width="11.1640625" style="5" bestFit="1" customWidth="1"/>
    <col min="56" max="56" width="21" style="5" bestFit="1" customWidth="1"/>
    <col min="57" max="57" width="10.6640625" style="5" bestFit="1" customWidth="1"/>
    <col min="58" max="58" width="8.83203125" style="5" bestFit="1" customWidth="1"/>
    <col min="59" max="59" width="10.6640625" style="5" bestFit="1" customWidth="1"/>
    <col min="60" max="60" width="11.1640625" style="5" bestFit="1" customWidth="1"/>
    <col min="61" max="62" width="10.6640625" style="5" bestFit="1" customWidth="1"/>
    <col min="63" max="63" width="11.6640625" style="5" bestFit="1" customWidth="1"/>
    <col min="64" max="64" width="28.5" style="5" bestFit="1" customWidth="1"/>
    <col min="65" max="65" width="31.1640625" style="5" bestFit="1" customWidth="1"/>
    <col min="66" max="66" width="12.6640625" style="5" bestFit="1" customWidth="1"/>
    <col min="67" max="67" width="29" style="5" bestFit="1" customWidth="1"/>
    <col min="68" max="68" width="31.5" style="5" bestFit="1" customWidth="1"/>
    <col min="69" max="69" width="15.5" style="5" bestFit="1" customWidth="1"/>
    <col min="70" max="70" width="30" style="5" bestFit="1" customWidth="1"/>
    <col min="71" max="71" width="19.33203125" style="5" bestFit="1" customWidth="1"/>
    <col min="72" max="72" width="12.5" style="5" bestFit="1" customWidth="1"/>
    <col min="73" max="103" width="33.5" style="5" bestFit="1" customWidth="1"/>
    <col min="104" max="109" width="27" style="5" bestFit="1" customWidth="1"/>
    <col min="110" max="241" width="33.5" style="5" bestFit="1" customWidth="1"/>
    <col min="242" max="247" width="31.6640625" style="5" bestFit="1" customWidth="1"/>
    <col min="248" max="265" width="36.33203125" style="5" bestFit="1" customWidth="1"/>
    <col min="266" max="271" width="27" style="5" bestFit="1" customWidth="1"/>
    <col min="272" max="277" width="30.6640625" style="5" bestFit="1" customWidth="1"/>
    <col min="278" max="283" width="25.1640625" style="5" bestFit="1" customWidth="1"/>
    <col min="284" max="319" width="39" style="5" bestFit="1" customWidth="1"/>
    <col min="320" max="325" width="27" style="5" bestFit="1" customWidth="1"/>
    <col min="326" max="337" width="36.33203125" style="5" bestFit="1" customWidth="1"/>
    <col min="338" max="343" width="32.5" style="5" bestFit="1" customWidth="1"/>
    <col min="344" max="349" width="33.5" style="5" bestFit="1" customWidth="1"/>
    <col min="350" max="355" width="36.33203125" style="5" bestFit="1" customWidth="1"/>
    <col min="356" max="361" width="25.1640625" style="5" bestFit="1" customWidth="1"/>
    <col min="362" max="16384" width="10.83203125" style="5"/>
  </cols>
  <sheetData>
    <row r="1" spans="1:66" s="28" customFormat="1" ht="51" customHeight="1">
      <c r="A1" s="28" t="s">
        <v>70</v>
      </c>
      <c r="G1" s="40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7"/>
    </row>
    <row r="2" spans="1:66" s="7" customFormat="1" ht="34">
      <c r="A2" s="32" t="s">
        <v>16</v>
      </c>
      <c r="B2" s="32" t="s">
        <v>17</v>
      </c>
      <c r="C2" s="32" t="s">
        <v>18</v>
      </c>
      <c r="D2" s="32" t="s">
        <v>69</v>
      </c>
      <c r="E2" s="32" t="s">
        <v>19</v>
      </c>
      <c r="F2" s="32" t="s">
        <v>20</v>
      </c>
      <c r="G2" s="33" t="s">
        <v>68</v>
      </c>
      <c r="H2" s="43" t="s">
        <v>49</v>
      </c>
      <c r="I2" s="43" t="s">
        <v>50</v>
      </c>
      <c r="J2" s="43" t="s">
        <v>51</v>
      </c>
      <c r="K2" s="43" t="s">
        <v>52</v>
      </c>
      <c r="L2" s="43" t="s">
        <v>53</v>
      </c>
      <c r="M2" s="43" t="s">
        <v>54</v>
      </c>
      <c r="N2" s="43" t="s">
        <v>55</v>
      </c>
      <c r="O2" s="43" t="s">
        <v>56</v>
      </c>
      <c r="P2" s="43" t="s">
        <v>57</v>
      </c>
      <c r="Q2" s="43" t="s">
        <v>58</v>
      </c>
      <c r="R2" s="43" t="s">
        <v>59</v>
      </c>
      <c r="S2" s="43" t="s">
        <v>67</v>
      </c>
      <c r="T2" s="43" t="s">
        <v>60</v>
      </c>
      <c r="U2" s="43" t="s">
        <v>62</v>
      </c>
      <c r="V2" s="43" t="s">
        <v>63</v>
      </c>
      <c r="W2" s="43" t="s">
        <v>64</v>
      </c>
      <c r="X2" s="43" t="s">
        <v>65</v>
      </c>
      <c r="Y2" s="43" t="s">
        <v>66</v>
      </c>
      <c r="Z2" s="34" t="s">
        <v>61</v>
      </c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</row>
    <row r="3" spans="1:66" s="11" customFormat="1" ht="17">
      <c r="A3" s="29" t="s">
        <v>10</v>
      </c>
      <c r="B3" s="29" t="s">
        <v>27</v>
      </c>
      <c r="C3" s="29" t="s">
        <v>1</v>
      </c>
      <c r="D3" s="30">
        <f>YEAR(Tableau12502[[#This Row],[Start_Date]])</f>
        <v>2019</v>
      </c>
      <c r="E3" s="31">
        <v>43466</v>
      </c>
      <c r="F3" s="29">
        <v>3</v>
      </c>
      <c r="G3" s="66" t="s">
        <v>41</v>
      </c>
      <c r="H3" s="67"/>
      <c r="I3" s="67"/>
      <c r="J3" s="67"/>
      <c r="K3" s="67"/>
      <c r="L3" s="41">
        <v>3457007</v>
      </c>
      <c r="M3" s="68">
        <v>3631211</v>
      </c>
      <c r="N3" s="39">
        <v>3816054</v>
      </c>
      <c r="O3" s="67"/>
      <c r="P3" s="67"/>
      <c r="Q3" s="67"/>
      <c r="R3" s="62"/>
      <c r="S3" s="56"/>
      <c r="T3" s="56"/>
      <c r="U3" s="56"/>
      <c r="V3" s="69">
        <v>5.039156704050643E-2</v>
      </c>
      <c r="W3" s="59">
        <v>5.090395463111342E-2</v>
      </c>
      <c r="X3" s="56"/>
      <c r="Y3" s="56"/>
      <c r="Z3" s="41">
        <f>SUM(Tableau12502[[#This Row],[2015]:[2024]])</f>
        <v>10904272</v>
      </c>
      <c r="AA3" s="10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</row>
    <row r="4" spans="1:66" ht="34">
      <c r="A4" s="8" t="s">
        <v>6</v>
      </c>
      <c r="B4" s="8" t="s">
        <v>21</v>
      </c>
      <c r="C4" s="8" t="s">
        <v>5</v>
      </c>
      <c r="D4" s="21">
        <f>YEAR(Tableau12502[[#This Row],[Start_Date]])</f>
        <v>2020</v>
      </c>
      <c r="E4" s="9">
        <v>43831</v>
      </c>
      <c r="F4" s="8">
        <v>4</v>
      </c>
      <c r="G4" s="3" t="s">
        <v>41</v>
      </c>
      <c r="H4" s="37"/>
      <c r="I4" s="37"/>
      <c r="J4" s="37"/>
      <c r="K4" s="37"/>
      <c r="L4" s="37"/>
      <c r="M4" s="38">
        <v>13800000</v>
      </c>
      <c r="N4" s="38">
        <v>14076000</v>
      </c>
      <c r="O4" s="38">
        <v>14357520</v>
      </c>
      <c r="P4" s="38">
        <v>14644670</v>
      </c>
      <c r="Q4" s="37"/>
      <c r="R4" s="53"/>
      <c r="S4" s="56"/>
      <c r="T4" s="54"/>
      <c r="U4" s="54"/>
      <c r="V4" s="56"/>
      <c r="W4" s="60">
        <v>0.02</v>
      </c>
      <c r="X4" s="63">
        <v>0.02</v>
      </c>
      <c r="Y4" s="57">
        <v>1.9999972140035325E-2</v>
      </c>
      <c r="Z4" s="41">
        <f>SUM(Tableau12502[[#This Row],[2015]:[2024]])</f>
        <v>56878190</v>
      </c>
      <c r="AA4" s="6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</row>
    <row r="5" spans="1:66">
      <c r="A5" s="25" t="s">
        <v>47</v>
      </c>
      <c r="B5" s="25" t="s">
        <v>27</v>
      </c>
      <c r="C5" s="25" t="s">
        <v>5</v>
      </c>
      <c r="D5" s="27">
        <f>YEAR(Tableau12502[[#This Row],[Start_Date]])</f>
        <v>2020</v>
      </c>
      <c r="E5" s="26">
        <v>43831</v>
      </c>
      <c r="F5" s="25">
        <v>3</v>
      </c>
      <c r="G5" s="25" t="s">
        <v>41</v>
      </c>
      <c r="H5" s="44"/>
      <c r="I5" s="44"/>
      <c r="J5" s="55"/>
      <c r="K5" s="55"/>
      <c r="L5" s="55"/>
      <c r="M5" s="38">
        <v>4249319</v>
      </c>
      <c r="N5" s="38">
        <v>4333315</v>
      </c>
      <c r="O5" s="38">
        <v>4420947</v>
      </c>
      <c r="P5" s="55"/>
      <c r="Q5" s="44"/>
      <c r="R5" s="53"/>
      <c r="S5" s="56"/>
      <c r="T5" s="54"/>
      <c r="U5" s="54"/>
      <c r="V5" s="56"/>
      <c r="W5" s="60">
        <v>1.9766932066055763E-2</v>
      </c>
      <c r="X5" s="63">
        <v>2.022285478900103E-2</v>
      </c>
      <c r="Y5" s="63"/>
      <c r="Z5" s="41">
        <f>SUM(Tableau12502[[#This Row],[2015]:[2024]])</f>
        <v>13003581</v>
      </c>
      <c r="AA5" s="6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</row>
    <row r="6" spans="1:66" ht="34">
      <c r="A6" s="8" t="s">
        <v>3</v>
      </c>
      <c r="B6" s="8" t="s">
        <v>31</v>
      </c>
      <c r="C6" s="8" t="s">
        <v>2</v>
      </c>
      <c r="D6" s="21">
        <f>YEAR(Tableau12502[[#This Row],[Start_Date]])</f>
        <v>2019</v>
      </c>
      <c r="E6" s="9">
        <v>43466</v>
      </c>
      <c r="F6" s="8">
        <v>1</v>
      </c>
      <c r="G6" s="12" t="s">
        <v>44</v>
      </c>
      <c r="H6" s="45"/>
      <c r="I6" s="45"/>
      <c r="J6" s="45"/>
      <c r="K6" s="45"/>
      <c r="L6" s="13">
        <v>299259</v>
      </c>
      <c r="M6" s="45"/>
      <c r="N6" s="45"/>
      <c r="O6" s="45"/>
      <c r="P6" s="45"/>
      <c r="Q6" s="45"/>
      <c r="R6" s="53"/>
      <c r="S6" s="56"/>
      <c r="T6" s="54"/>
      <c r="U6" s="54"/>
      <c r="V6" s="56"/>
      <c r="W6" s="54"/>
      <c r="X6" s="56"/>
      <c r="Y6" s="54"/>
      <c r="Z6" s="41">
        <f>SUM(Tableau12502[[#This Row],[2015]:[2024]])</f>
        <v>299259</v>
      </c>
      <c r="AA6" s="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</row>
    <row r="7" spans="1:66" ht="17">
      <c r="A7" s="8" t="s">
        <v>3</v>
      </c>
      <c r="B7" s="8" t="s">
        <v>27</v>
      </c>
      <c r="C7" s="8" t="s">
        <v>2</v>
      </c>
      <c r="D7" s="21">
        <f>YEAR(Tableau12502[[#This Row],[Start_Date]])</f>
        <v>2018</v>
      </c>
      <c r="E7" s="9">
        <v>43101</v>
      </c>
      <c r="F7" s="8">
        <v>3</v>
      </c>
      <c r="G7" s="12" t="s">
        <v>41</v>
      </c>
      <c r="H7" s="45"/>
      <c r="I7" s="45"/>
      <c r="J7" s="45"/>
      <c r="K7" s="14">
        <v>527000</v>
      </c>
      <c r="L7" s="14">
        <v>2142172</v>
      </c>
      <c r="M7" s="14">
        <v>2225631</v>
      </c>
      <c r="N7" s="45"/>
      <c r="O7" s="45"/>
      <c r="P7" s="45"/>
      <c r="Q7" s="45"/>
      <c r="R7" s="53"/>
      <c r="S7" s="56"/>
      <c r="T7" s="54"/>
      <c r="U7" s="53">
        <v>3.064842504743833</v>
      </c>
      <c r="V7" s="62">
        <v>3.8959990140847701E-2</v>
      </c>
      <c r="W7" s="53"/>
      <c r="X7" s="56"/>
      <c r="Y7" s="56"/>
      <c r="Z7" s="41">
        <f>SUM(Tableau12502[[#This Row],[2015]:[2024]])</f>
        <v>4894803</v>
      </c>
      <c r="AA7" s="6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</row>
    <row r="8" spans="1:66" ht="17">
      <c r="A8" s="1" t="s">
        <v>3</v>
      </c>
      <c r="B8" s="1" t="s">
        <v>24</v>
      </c>
      <c r="C8" s="1" t="s">
        <v>2</v>
      </c>
      <c r="D8" s="22">
        <f>YEAR(Tableau12502[[#This Row],[Start_Date]])</f>
        <v>2020</v>
      </c>
      <c r="E8" s="24">
        <v>43831</v>
      </c>
      <c r="F8" s="1">
        <v>3</v>
      </c>
      <c r="G8" s="23" t="s">
        <v>41</v>
      </c>
      <c r="H8" s="46"/>
      <c r="I8" s="46"/>
      <c r="J8" s="46"/>
      <c r="K8" s="46"/>
      <c r="L8" s="46"/>
      <c r="M8" s="16">
        <v>3245226</v>
      </c>
      <c r="N8" s="16">
        <v>3226356</v>
      </c>
      <c r="O8" s="35">
        <v>3409516</v>
      </c>
      <c r="P8" s="46"/>
      <c r="Q8" s="46"/>
      <c r="R8" s="53"/>
      <c r="S8" s="56"/>
      <c r="T8" s="54"/>
      <c r="U8" s="54"/>
      <c r="V8" s="56"/>
      <c r="W8" s="61">
        <v>-5.814695186097979E-3</v>
      </c>
      <c r="X8" s="56">
        <v>5.6769928674950933E-2</v>
      </c>
      <c r="Y8" s="57"/>
      <c r="Z8" s="41">
        <f>SUM(Tableau12502[[#This Row],[2015]:[2024]])</f>
        <v>9881098</v>
      </c>
      <c r="AA8" s="6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</row>
    <row r="9" spans="1:66" ht="17">
      <c r="A9" s="8" t="s">
        <v>0</v>
      </c>
      <c r="B9" s="8" t="s">
        <v>27</v>
      </c>
      <c r="C9" s="8" t="s">
        <v>25</v>
      </c>
      <c r="D9" s="21">
        <f>YEAR(Tableau12502[[#This Row],[Start_Date]])</f>
        <v>2020</v>
      </c>
      <c r="E9" s="9">
        <v>43831</v>
      </c>
      <c r="F9" s="8">
        <v>3</v>
      </c>
      <c r="G9" s="12" t="s">
        <v>41</v>
      </c>
      <c r="H9" s="45"/>
      <c r="I9" s="45"/>
      <c r="J9" s="45"/>
      <c r="K9" s="45"/>
      <c r="L9" s="45"/>
      <c r="M9" s="20">
        <v>26125000</v>
      </c>
      <c r="N9" s="20">
        <v>26125000</v>
      </c>
      <c r="O9" s="20">
        <v>26125000</v>
      </c>
      <c r="P9" s="45"/>
      <c r="Q9" s="45"/>
      <c r="R9" s="53"/>
      <c r="S9" s="56"/>
      <c r="T9" s="54"/>
      <c r="U9" s="54"/>
      <c r="V9" s="56"/>
      <c r="W9" s="61"/>
      <c r="X9" s="56"/>
      <c r="Y9" s="56"/>
      <c r="Z9" s="51" t="s">
        <v>42</v>
      </c>
      <c r="AA9" s="6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</row>
    <row r="10" spans="1:66" ht="17">
      <c r="A10" s="8" t="s">
        <v>0</v>
      </c>
      <c r="B10" s="8" t="s">
        <v>24</v>
      </c>
      <c r="C10" s="8" t="s">
        <v>25</v>
      </c>
      <c r="D10" s="21">
        <f>YEAR(Tableau12502[[#This Row],[Start_Date]])</f>
        <v>2019</v>
      </c>
      <c r="E10" s="9">
        <v>43466</v>
      </c>
      <c r="F10" s="8">
        <v>3</v>
      </c>
      <c r="G10" s="12" t="s">
        <v>41</v>
      </c>
      <c r="H10" s="45"/>
      <c r="I10" s="45"/>
      <c r="J10" s="45"/>
      <c r="K10" s="45"/>
      <c r="L10" s="65">
        <v>26125000</v>
      </c>
      <c r="M10" s="65">
        <v>26125001</v>
      </c>
      <c r="N10" s="65">
        <v>26125002</v>
      </c>
      <c r="O10" s="45"/>
      <c r="P10" s="45"/>
      <c r="Q10" s="45"/>
      <c r="R10" s="53"/>
      <c r="S10" s="56"/>
      <c r="T10" s="54"/>
      <c r="U10" s="54"/>
      <c r="V10" s="56"/>
      <c r="W10" s="54"/>
      <c r="X10" s="56"/>
      <c r="Y10" s="54"/>
      <c r="Z10" s="51" t="s">
        <v>42</v>
      </c>
      <c r="AA10" s="6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</row>
    <row r="11" spans="1:66" ht="17">
      <c r="A11" s="8" t="s">
        <v>8</v>
      </c>
      <c r="B11" s="8" t="s">
        <v>33</v>
      </c>
      <c r="C11" s="8" t="s">
        <v>7</v>
      </c>
      <c r="D11" s="21">
        <f>YEAR(Tableau12502[[#This Row],[Start_Date]])</f>
        <v>2019</v>
      </c>
      <c r="E11" s="9">
        <v>43466</v>
      </c>
      <c r="F11" s="8">
        <v>3</v>
      </c>
      <c r="G11" s="12" t="s">
        <v>44</v>
      </c>
      <c r="H11" s="45"/>
      <c r="I11" s="45"/>
      <c r="J11" s="45"/>
      <c r="K11" s="45"/>
      <c r="L11" s="14">
        <v>261373</v>
      </c>
      <c r="M11" s="14">
        <v>284134</v>
      </c>
      <c r="N11" s="14">
        <v>308908</v>
      </c>
      <c r="O11" s="45"/>
      <c r="P11" s="45"/>
      <c r="Q11" s="45"/>
      <c r="R11" s="53"/>
      <c r="S11" s="56"/>
      <c r="T11" s="54"/>
      <c r="U11" s="54"/>
      <c r="V11" s="53">
        <v>8.7082445394130223E-2</v>
      </c>
      <c r="W11" s="53">
        <v>8.7191254830467316E-2</v>
      </c>
      <c r="X11" s="56"/>
      <c r="Y11" s="54"/>
      <c r="Z11" s="41">
        <f>SUM(Tableau12502[[#This Row],[2015]:[2024]])</f>
        <v>854415</v>
      </c>
      <c r="AA11" s="6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</row>
    <row r="12" spans="1:66" ht="17">
      <c r="A12" s="8" t="s">
        <v>8</v>
      </c>
      <c r="B12" s="8" t="s">
        <v>21</v>
      </c>
      <c r="C12" s="8" t="s">
        <v>7</v>
      </c>
      <c r="D12" s="21">
        <f>YEAR(Tableau12502[[#This Row],[Start_Date]])</f>
        <v>2019</v>
      </c>
      <c r="E12" s="9">
        <v>43647</v>
      </c>
      <c r="F12" s="8">
        <v>3</v>
      </c>
      <c r="G12" s="12" t="s">
        <v>41</v>
      </c>
      <c r="H12" s="45"/>
      <c r="I12" s="45"/>
      <c r="J12" s="45"/>
      <c r="K12" s="45"/>
      <c r="L12" s="14">
        <f>13162904/3</f>
        <v>4387634.666666667</v>
      </c>
      <c r="M12" s="14">
        <f>13162904/3</f>
        <v>4387634.666666667</v>
      </c>
      <c r="N12" s="14">
        <f>13162904/3</f>
        <v>4387634.666666667</v>
      </c>
      <c r="O12" s="45"/>
      <c r="P12" s="45"/>
      <c r="Q12" s="45"/>
      <c r="R12" s="53"/>
      <c r="S12" s="56"/>
      <c r="T12" s="54"/>
      <c r="U12" s="54"/>
      <c r="V12" s="54"/>
      <c r="W12" s="54"/>
      <c r="X12" s="56"/>
      <c r="Y12" s="54"/>
      <c r="Z12" s="64">
        <v>13162904</v>
      </c>
      <c r="AA12" s="6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</row>
    <row r="13" spans="1:66" ht="34">
      <c r="A13" s="8" t="s">
        <v>8</v>
      </c>
      <c r="B13" s="8" t="s">
        <v>31</v>
      </c>
      <c r="C13" s="8" t="s">
        <v>7</v>
      </c>
      <c r="D13" s="21">
        <f>YEAR(Tableau12502[[#This Row],[Start_Date]])</f>
        <v>2019</v>
      </c>
      <c r="E13" s="9">
        <v>43466</v>
      </c>
      <c r="F13" s="8">
        <v>1</v>
      </c>
      <c r="G13" s="12" t="s">
        <v>43</v>
      </c>
      <c r="H13" s="45"/>
      <c r="I13" s="45"/>
      <c r="J13" s="45"/>
      <c r="K13" s="45"/>
      <c r="L13" s="15">
        <v>131404</v>
      </c>
      <c r="M13" s="45"/>
      <c r="N13" s="45"/>
      <c r="O13" s="45"/>
      <c r="P13" s="45"/>
      <c r="Q13" s="45"/>
      <c r="R13" s="53"/>
      <c r="S13" s="56"/>
      <c r="T13" s="54"/>
      <c r="U13" s="54"/>
      <c r="V13" s="54"/>
      <c r="W13" s="54"/>
      <c r="X13" s="56"/>
      <c r="Y13" s="54"/>
      <c r="Z13" s="41">
        <f>SUM(Tableau12502[[#This Row],[2015]:[2024]])</f>
        <v>131404</v>
      </c>
      <c r="AA13" s="6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</row>
    <row r="14" spans="1:66" s="11" customFormat="1" ht="17">
      <c r="A14" s="8" t="s">
        <v>8</v>
      </c>
      <c r="B14" s="8" t="s">
        <v>27</v>
      </c>
      <c r="C14" s="8" t="s">
        <v>7</v>
      </c>
      <c r="D14" s="21">
        <f>YEAR(Tableau12502[[#This Row],[Start_Date]])</f>
        <v>2019</v>
      </c>
      <c r="E14" s="9">
        <v>43466</v>
      </c>
      <c r="F14" s="8">
        <v>2</v>
      </c>
      <c r="G14" s="12" t="s">
        <v>41</v>
      </c>
      <c r="H14" s="45"/>
      <c r="I14" s="45"/>
      <c r="J14" s="45"/>
      <c r="K14" s="45"/>
      <c r="L14" s="14">
        <v>1363383</v>
      </c>
      <c r="M14" s="14">
        <v>1955892</v>
      </c>
      <c r="N14" s="45"/>
      <c r="O14" s="45"/>
      <c r="P14" s="45"/>
      <c r="Q14" s="45"/>
      <c r="R14" s="53"/>
      <c r="S14" s="56"/>
      <c r="T14" s="54"/>
      <c r="U14" s="54"/>
      <c r="V14" s="53">
        <v>0.43458734632894791</v>
      </c>
      <c r="W14" s="53"/>
      <c r="X14" s="56"/>
      <c r="Y14" s="54"/>
      <c r="Z14" s="41">
        <f>SUM(Tableau12502[[#This Row],[2015]:[2024]])</f>
        <v>3319275</v>
      </c>
      <c r="AA14" s="10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</row>
    <row r="15" spans="1:66" ht="17">
      <c r="A15" s="8" t="s">
        <v>8</v>
      </c>
      <c r="B15" s="8" t="s">
        <v>14</v>
      </c>
      <c r="C15" s="8" t="s">
        <v>7</v>
      </c>
      <c r="D15" s="21">
        <f>YEAR(Tableau12502[[#This Row],[Start_Date]])</f>
        <v>2019</v>
      </c>
      <c r="E15" s="9">
        <v>43466</v>
      </c>
      <c r="F15" s="8">
        <v>1</v>
      </c>
      <c r="G15" s="12" t="s">
        <v>41</v>
      </c>
      <c r="H15" s="45"/>
      <c r="I15" s="45"/>
      <c r="J15" s="45"/>
      <c r="K15" s="45"/>
      <c r="L15" s="15">
        <v>65475</v>
      </c>
      <c r="M15" s="45"/>
      <c r="N15" s="45"/>
      <c r="O15" s="45"/>
      <c r="P15" s="45"/>
      <c r="Q15" s="45"/>
      <c r="R15" s="53"/>
      <c r="S15" s="56"/>
      <c r="T15" s="54"/>
      <c r="U15" s="54"/>
      <c r="V15" s="54"/>
      <c r="W15" s="61"/>
      <c r="X15" s="56"/>
      <c r="Y15" s="54"/>
      <c r="Z15" s="41">
        <f>SUM(Tableau12502[[#This Row],[2015]:[2024]])</f>
        <v>65475</v>
      </c>
      <c r="AA15" s="6"/>
    </row>
    <row r="16" spans="1:66" ht="17">
      <c r="A16" s="8" t="s">
        <v>8</v>
      </c>
      <c r="B16" s="8" t="s">
        <v>24</v>
      </c>
      <c r="C16" s="8" t="s">
        <v>7</v>
      </c>
      <c r="D16" s="21">
        <f>YEAR(Tableau12502[[#This Row],[Start_Date]])</f>
        <v>2019</v>
      </c>
      <c r="E16" s="9">
        <v>43466</v>
      </c>
      <c r="F16" s="8">
        <v>3</v>
      </c>
      <c r="G16" s="12" t="s">
        <v>41</v>
      </c>
      <c r="H16" s="45"/>
      <c r="I16" s="45"/>
      <c r="J16" s="45"/>
      <c r="K16" s="45"/>
      <c r="L16" s="14">
        <v>1150000</v>
      </c>
      <c r="M16" s="16">
        <v>1173000</v>
      </c>
      <c r="N16" s="14">
        <v>1196460</v>
      </c>
      <c r="O16" s="45"/>
      <c r="P16" s="45"/>
      <c r="Q16" s="45"/>
      <c r="R16" s="53"/>
      <c r="S16" s="56"/>
      <c r="T16" s="54"/>
      <c r="U16" s="54"/>
      <c r="V16" s="54">
        <v>0.02</v>
      </c>
      <c r="W16" s="53">
        <v>0.02</v>
      </c>
      <c r="X16" s="54"/>
      <c r="Y16" s="54"/>
      <c r="Z16" s="41">
        <f>SUM(Tableau12502[[#This Row],[2015]:[2024]])</f>
        <v>3519460</v>
      </c>
      <c r="AA16" s="6"/>
    </row>
    <row r="17" spans="1:27" ht="34">
      <c r="A17" s="8" t="s">
        <v>38</v>
      </c>
      <c r="B17" s="8" t="s">
        <v>31</v>
      </c>
      <c r="C17" s="8" t="s">
        <v>32</v>
      </c>
      <c r="D17" s="21">
        <f>YEAR(Tableau12502[[#This Row],[Start_Date]])</f>
        <v>2019</v>
      </c>
      <c r="E17" s="9">
        <v>43466</v>
      </c>
      <c r="F17" s="8">
        <v>2</v>
      </c>
      <c r="G17" s="3" t="s">
        <v>43</v>
      </c>
      <c r="H17" s="37"/>
      <c r="I17" s="37"/>
      <c r="J17" s="37"/>
      <c r="K17" s="37"/>
      <c r="L17" s="15">
        <v>511488</v>
      </c>
      <c r="M17" s="16" t="s">
        <v>42</v>
      </c>
      <c r="N17" s="37"/>
      <c r="O17" s="37"/>
      <c r="P17" s="37"/>
      <c r="Q17" s="37"/>
      <c r="R17" s="53"/>
      <c r="S17" s="56"/>
      <c r="T17" s="54"/>
      <c r="U17" s="54"/>
      <c r="V17" s="54"/>
      <c r="W17" s="61"/>
      <c r="X17" s="54"/>
      <c r="Y17" s="54"/>
      <c r="Z17" s="51" t="s">
        <v>42</v>
      </c>
      <c r="AA17" s="6"/>
    </row>
    <row r="18" spans="1:27" ht="17">
      <c r="A18" s="8" t="s">
        <v>11</v>
      </c>
      <c r="B18" s="8" t="s">
        <v>9</v>
      </c>
      <c r="C18" s="8" t="s">
        <v>32</v>
      </c>
      <c r="D18" s="21">
        <f>YEAR(Tableau12502[[#This Row],[Start_Date]])</f>
        <v>2017</v>
      </c>
      <c r="E18" s="9">
        <v>42736</v>
      </c>
      <c r="F18" s="8">
        <v>3</v>
      </c>
      <c r="G18" s="12" t="s">
        <v>41</v>
      </c>
      <c r="H18" s="45"/>
      <c r="I18" s="45"/>
      <c r="J18" s="15">
        <v>132000</v>
      </c>
      <c r="K18" s="15">
        <v>134640</v>
      </c>
      <c r="L18" s="15">
        <v>141495</v>
      </c>
      <c r="M18" s="45"/>
      <c r="N18" s="45"/>
      <c r="O18" s="45"/>
      <c r="P18" s="45"/>
      <c r="Q18" s="45"/>
      <c r="R18" s="53"/>
      <c r="S18" s="56"/>
      <c r="T18" s="52">
        <v>0.02</v>
      </c>
      <c r="U18" s="52">
        <v>5.0913547237076646E-2</v>
      </c>
      <c r="V18" s="54"/>
      <c r="W18" s="54"/>
      <c r="X18" s="54"/>
      <c r="Y18" s="54"/>
      <c r="Z18" s="41">
        <f>SUM(Tableau12502[[#This Row],[2015]:[2024]])</f>
        <v>408135</v>
      </c>
      <c r="AA18" s="6"/>
    </row>
    <row r="19" spans="1:27" s="11" customFormat="1" ht="17">
      <c r="A19" s="8" t="s">
        <v>11</v>
      </c>
      <c r="B19" s="8" t="s">
        <v>9</v>
      </c>
      <c r="C19" s="8" t="s">
        <v>32</v>
      </c>
      <c r="D19" s="21">
        <f>YEAR(Tableau12502[[#This Row],[Start_Date]])</f>
        <v>2020</v>
      </c>
      <c r="E19" s="9">
        <v>43831</v>
      </c>
      <c r="F19" s="8">
        <v>2</v>
      </c>
      <c r="G19" s="12" t="s">
        <v>41</v>
      </c>
      <c r="H19" s="45"/>
      <c r="I19" s="45"/>
      <c r="J19" s="45"/>
      <c r="K19" s="45"/>
      <c r="L19" s="45"/>
      <c r="M19" s="38">
        <v>230185</v>
      </c>
      <c r="N19" s="15">
        <v>269256</v>
      </c>
      <c r="O19" s="45"/>
      <c r="P19" s="45"/>
      <c r="Q19" s="45"/>
      <c r="R19" s="53"/>
      <c r="S19" s="56"/>
      <c r="T19" s="54"/>
      <c r="U19" s="54"/>
      <c r="V19" s="54"/>
      <c r="W19" s="52">
        <v>0.16973738514672981</v>
      </c>
      <c r="X19" s="54"/>
      <c r="Y19" s="54"/>
      <c r="Z19" s="41">
        <f>SUM(Tableau12502[[#This Row],[2015]:[2024]])</f>
        <v>499441</v>
      </c>
      <c r="AA19" s="10"/>
    </row>
    <row r="20" spans="1:27" s="11" customFormat="1" ht="17">
      <c r="A20" s="8" t="s">
        <v>34</v>
      </c>
      <c r="B20" s="8" t="s">
        <v>33</v>
      </c>
      <c r="C20" s="8" t="s">
        <v>32</v>
      </c>
      <c r="D20" s="21">
        <f>YEAR(Tableau12502[[#This Row],[Start_Date]])</f>
        <v>2017</v>
      </c>
      <c r="E20" s="9">
        <v>42736</v>
      </c>
      <c r="F20" s="8">
        <v>5</v>
      </c>
      <c r="G20" s="12" t="s">
        <v>41</v>
      </c>
      <c r="H20" s="47"/>
      <c r="I20" s="47"/>
      <c r="J20" s="15">
        <v>909079</v>
      </c>
      <c r="K20" s="15">
        <v>936351</v>
      </c>
      <c r="L20" s="15">
        <v>964442</v>
      </c>
      <c r="M20" s="15">
        <v>993375</v>
      </c>
      <c r="N20" s="15">
        <v>1023176</v>
      </c>
      <c r="O20" s="47"/>
      <c r="P20" s="47"/>
      <c r="Q20" s="47"/>
      <c r="R20" s="53"/>
      <c r="S20" s="56"/>
      <c r="T20" s="52">
        <v>2.9999592994668232E-2</v>
      </c>
      <c r="U20" s="52">
        <v>3.0000501948521441E-2</v>
      </c>
      <c r="V20" s="52">
        <v>2.9999730414063262E-2</v>
      </c>
      <c r="W20" s="52">
        <v>2.9999748332704166E-2</v>
      </c>
      <c r="X20" s="54"/>
      <c r="Y20" s="54"/>
      <c r="Z20" s="41">
        <f>SUM(Tableau12502[[#This Row],[2015]:[2024]])</f>
        <v>4826423</v>
      </c>
      <c r="AA20" s="10"/>
    </row>
    <row r="21" spans="1:27" s="11" customFormat="1" ht="17">
      <c r="A21" s="8" t="s">
        <v>15</v>
      </c>
      <c r="B21" s="8" t="s">
        <v>12</v>
      </c>
      <c r="C21" s="8" t="s">
        <v>32</v>
      </c>
      <c r="D21" s="21">
        <f>YEAR(Tableau12502[[#This Row],[Start_Date]])</f>
        <v>2019</v>
      </c>
      <c r="E21" s="9">
        <v>43466</v>
      </c>
      <c r="F21" s="8">
        <v>3</v>
      </c>
      <c r="G21" s="12" t="s">
        <v>43</v>
      </c>
      <c r="H21" s="45"/>
      <c r="I21" s="45"/>
      <c r="J21" s="45"/>
      <c r="K21" s="45"/>
      <c r="L21" s="14">
        <v>443021.04000000004</v>
      </c>
      <c r="M21" s="16">
        <v>460740</v>
      </c>
      <c r="N21" s="14">
        <v>479169.6</v>
      </c>
      <c r="O21" s="45"/>
      <c r="P21" s="45"/>
      <c r="Q21" s="45"/>
      <c r="R21" s="53"/>
      <c r="S21" s="56"/>
      <c r="T21" s="54"/>
      <c r="U21" s="54"/>
      <c r="V21" s="54">
        <v>3.9995752797654847E-2</v>
      </c>
      <c r="W21" s="53">
        <v>3.9999999999999952E-2</v>
      </c>
      <c r="X21" s="54"/>
      <c r="Y21" s="54"/>
      <c r="Z21" s="41">
        <f>SUM(Tableau12502[[#This Row],[2015]:[2024]])</f>
        <v>1382930.6400000001</v>
      </c>
      <c r="AA21" s="10"/>
    </row>
    <row r="22" spans="1:27" ht="34">
      <c r="A22" s="8" t="s">
        <v>34</v>
      </c>
      <c r="B22" s="8" t="s">
        <v>35</v>
      </c>
      <c r="C22" s="8" t="s">
        <v>32</v>
      </c>
      <c r="D22" s="21">
        <f>YEAR(Tableau12502[[#This Row],[Start_Date]])</f>
        <v>2017</v>
      </c>
      <c r="E22" s="9">
        <v>42736</v>
      </c>
      <c r="F22" s="8">
        <v>3</v>
      </c>
      <c r="G22" s="12" t="s">
        <v>43</v>
      </c>
      <c r="H22" s="45"/>
      <c r="I22" s="45"/>
      <c r="J22" s="14">
        <v>1144601</v>
      </c>
      <c r="K22" s="15">
        <v>411954</v>
      </c>
      <c r="L22" s="15">
        <v>444910</v>
      </c>
      <c r="M22" s="45"/>
      <c r="N22" s="45"/>
      <c r="O22" s="45"/>
      <c r="P22" s="45"/>
      <c r="Q22" s="45"/>
      <c r="R22" s="53"/>
      <c r="S22" s="56"/>
      <c r="T22" s="52">
        <v>-0.64008942854322159</v>
      </c>
      <c r="U22" s="52">
        <v>7.9999223214242368E-2</v>
      </c>
      <c r="V22" s="54"/>
      <c r="W22" s="54"/>
      <c r="X22" s="54"/>
      <c r="Y22" s="54"/>
      <c r="Z22" s="41">
        <f>SUM(Tableau12502[[#This Row],[2015]:[2024]])</f>
        <v>2001465</v>
      </c>
      <c r="AA22" s="6"/>
    </row>
    <row r="23" spans="1:27" ht="34">
      <c r="A23" s="8" t="s">
        <v>34</v>
      </c>
      <c r="B23" s="8" t="s">
        <v>35</v>
      </c>
      <c r="C23" s="8" t="s">
        <v>32</v>
      </c>
      <c r="D23" s="21">
        <f>YEAR(Tableau12502[[#This Row],[Start_Date]])</f>
        <v>2020</v>
      </c>
      <c r="E23" s="9">
        <v>43831</v>
      </c>
      <c r="F23" s="8">
        <v>1</v>
      </c>
      <c r="G23" s="3" t="s">
        <v>43</v>
      </c>
      <c r="H23" s="37"/>
      <c r="I23" s="37"/>
      <c r="J23" s="37"/>
      <c r="K23" s="37"/>
      <c r="L23" s="37"/>
      <c r="M23" s="38">
        <v>492186</v>
      </c>
      <c r="N23" s="37"/>
      <c r="O23" s="37"/>
      <c r="P23" s="37"/>
      <c r="Q23" s="37"/>
      <c r="R23" s="53"/>
      <c r="S23" s="56"/>
      <c r="T23" s="54"/>
      <c r="U23" s="54"/>
      <c r="V23" s="54"/>
      <c r="W23" s="53"/>
      <c r="X23" s="54"/>
      <c r="Y23" s="54"/>
      <c r="Z23" s="41">
        <f>SUM(Tableau12502[[#This Row],[2015]:[2024]])</f>
        <v>492186</v>
      </c>
      <c r="AA23" s="6"/>
    </row>
    <row r="24" spans="1:27" ht="17">
      <c r="A24" s="8" t="s">
        <v>34</v>
      </c>
      <c r="B24" s="8" t="s">
        <v>21</v>
      </c>
      <c r="C24" s="8" t="s">
        <v>32</v>
      </c>
      <c r="D24" s="21">
        <f>YEAR(Tableau12502[[#This Row],[Start_Date]])</f>
        <v>2016</v>
      </c>
      <c r="E24" s="9">
        <v>42370</v>
      </c>
      <c r="F24" s="8">
        <v>3</v>
      </c>
      <c r="G24" s="3" t="s">
        <v>41</v>
      </c>
      <c r="H24" s="37"/>
      <c r="I24" s="38">
        <v>11960020.350000001</v>
      </c>
      <c r="J24" s="38">
        <v>12219020.85</v>
      </c>
      <c r="K24" s="38">
        <v>12475620.290000001</v>
      </c>
      <c r="L24" s="37"/>
      <c r="M24" s="37"/>
      <c r="N24" s="37"/>
      <c r="O24" s="37"/>
      <c r="P24" s="37"/>
      <c r="Q24" s="37"/>
      <c r="R24" s="53"/>
      <c r="S24" s="56">
        <v>2.165552335368711E-2</v>
      </c>
      <c r="T24" s="57">
        <v>2.100000017595529E-2</v>
      </c>
      <c r="U24" s="54"/>
      <c r="V24" s="54"/>
      <c r="W24" s="54"/>
      <c r="X24" s="54"/>
      <c r="Y24" s="54"/>
      <c r="Z24" s="41">
        <f>SUM(Tableau12502[[#This Row],[2015]:[2024]])</f>
        <v>36654661.490000002</v>
      </c>
      <c r="AA24" s="6"/>
    </row>
    <row r="25" spans="1:27" ht="17">
      <c r="A25" s="8" t="s">
        <v>34</v>
      </c>
      <c r="B25" s="8" t="s">
        <v>21</v>
      </c>
      <c r="C25" s="8" t="s">
        <v>32</v>
      </c>
      <c r="D25" s="21">
        <f>YEAR(Tableau12502[[#This Row],[Start_Date]])</f>
        <v>2019</v>
      </c>
      <c r="E25" s="9">
        <v>43472</v>
      </c>
      <c r="F25" s="8">
        <v>1</v>
      </c>
      <c r="G25" s="3" t="s">
        <v>41</v>
      </c>
      <c r="H25" s="37"/>
      <c r="I25" s="37"/>
      <c r="J25" s="37"/>
      <c r="K25" s="37"/>
      <c r="L25" s="16">
        <v>12673620.32</v>
      </c>
      <c r="M25" s="37"/>
      <c r="N25" s="37"/>
      <c r="O25" s="37"/>
      <c r="P25" s="37"/>
      <c r="Q25" s="37"/>
      <c r="R25" s="53"/>
      <c r="S25" s="56"/>
      <c r="T25" s="54"/>
      <c r="U25" s="54"/>
      <c r="V25" s="54"/>
      <c r="W25" s="61"/>
      <c r="X25" s="54"/>
      <c r="Y25" s="54"/>
      <c r="Z25" s="41">
        <f>SUM(Tableau12502[[#This Row],[2015]:[2024]])</f>
        <v>12673620.32</v>
      </c>
      <c r="AA25" s="6"/>
    </row>
    <row r="26" spans="1:27" ht="17">
      <c r="A26" s="8" t="s">
        <v>34</v>
      </c>
      <c r="B26" s="8" t="s">
        <v>21</v>
      </c>
      <c r="C26" s="8" t="s">
        <v>32</v>
      </c>
      <c r="D26" s="21">
        <f>YEAR(Tableau12502[[#This Row],[Start_Date]])</f>
        <v>2020</v>
      </c>
      <c r="E26" s="9">
        <v>43831</v>
      </c>
      <c r="F26" s="8">
        <v>5</v>
      </c>
      <c r="G26" s="3" t="s">
        <v>41</v>
      </c>
      <c r="H26" s="37"/>
      <c r="I26" s="37"/>
      <c r="J26" s="37"/>
      <c r="K26" s="37"/>
      <c r="L26" s="37"/>
      <c r="M26" s="38">
        <v>14660000</v>
      </c>
      <c r="N26" s="38">
        <v>16460000</v>
      </c>
      <c r="O26" s="38">
        <v>16460000</v>
      </c>
      <c r="P26" s="38">
        <v>16460000</v>
      </c>
      <c r="Q26" s="36">
        <v>16460000</v>
      </c>
      <c r="R26" s="53"/>
      <c r="S26" s="56"/>
      <c r="T26" s="54"/>
      <c r="U26" s="54"/>
      <c r="V26" s="54"/>
      <c r="W26" s="60">
        <v>0.12278308321964529</v>
      </c>
      <c r="X26" s="57">
        <v>0</v>
      </c>
      <c r="Y26" s="57">
        <v>0</v>
      </c>
      <c r="Z26" s="41">
        <f>SUM(Tableau12502[[#This Row],[2015]:[2024]])</f>
        <v>80500000</v>
      </c>
      <c r="AA26" s="6"/>
    </row>
    <row r="27" spans="1:27" ht="17">
      <c r="A27" s="8" t="s">
        <v>34</v>
      </c>
      <c r="B27" s="8" t="s">
        <v>13</v>
      </c>
      <c r="C27" s="8" t="s">
        <v>32</v>
      </c>
      <c r="D27" s="21">
        <f>YEAR(Tableau12502[[#This Row],[Start_Date]])</f>
        <v>2019</v>
      </c>
      <c r="E27" s="9">
        <v>43466</v>
      </c>
      <c r="F27" s="8">
        <v>3</v>
      </c>
      <c r="G27" s="3" t="s">
        <v>41</v>
      </c>
      <c r="H27" s="37"/>
      <c r="I27" s="37"/>
      <c r="J27" s="37"/>
      <c r="K27" s="37"/>
      <c r="L27" s="16">
        <v>44000</v>
      </c>
      <c r="M27" s="16">
        <v>44000</v>
      </c>
      <c r="N27" s="16">
        <v>44000</v>
      </c>
      <c r="O27" s="37"/>
      <c r="P27" s="37"/>
      <c r="Q27" s="37"/>
      <c r="R27" s="53"/>
      <c r="S27" s="56"/>
      <c r="T27" s="54"/>
      <c r="U27" s="54"/>
      <c r="V27" s="54">
        <v>0</v>
      </c>
      <c r="W27" s="61">
        <v>0</v>
      </c>
      <c r="X27" s="54"/>
      <c r="Y27" s="54"/>
      <c r="Z27" s="41">
        <f>SUM(Tableau12502[[#This Row],[2015]:[2024]])</f>
        <v>132000</v>
      </c>
      <c r="AA27" s="6"/>
    </row>
    <row r="28" spans="1:27" ht="17">
      <c r="A28" s="1" t="s">
        <v>34</v>
      </c>
      <c r="B28" s="1" t="s">
        <v>36</v>
      </c>
      <c r="C28" s="1" t="s">
        <v>32</v>
      </c>
      <c r="D28" s="22">
        <f>YEAR(E28)</f>
        <v>2016</v>
      </c>
      <c r="E28" s="24">
        <v>42370</v>
      </c>
      <c r="F28" s="1">
        <v>3</v>
      </c>
      <c r="G28" s="12" t="s">
        <v>41</v>
      </c>
      <c r="H28" s="37"/>
      <c r="I28" s="16">
        <v>330845</v>
      </c>
      <c r="J28" s="16">
        <v>330845</v>
      </c>
      <c r="K28" s="16">
        <v>351000</v>
      </c>
      <c r="L28" s="37"/>
      <c r="M28" s="37"/>
      <c r="N28" s="37"/>
      <c r="O28" s="37"/>
      <c r="P28" s="37"/>
      <c r="Q28" s="37"/>
      <c r="R28" s="53"/>
      <c r="S28" s="56">
        <v>0</v>
      </c>
      <c r="T28" s="54">
        <v>6.0919766053590049E-2</v>
      </c>
      <c r="U28" s="54"/>
      <c r="V28" s="54"/>
      <c r="W28" s="54"/>
      <c r="X28" s="54"/>
      <c r="Y28" s="54"/>
      <c r="Z28" s="41">
        <f>SUM(Tableau12502[[#This Row],[2015]:[2024]])</f>
        <v>1012690</v>
      </c>
      <c r="AA28" s="6"/>
    </row>
    <row r="29" spans="1:27" ht="17">
      <c r="A29" s="1" t="s">
        <v>34</v>
      </c>
      <c r="B29" s="1" t="s">
        <v>36</v>
      </c>
      <c r="C29" s="1" t="s">
        <v>32</v>
      </c>
      <c r="D29" s="22">
        <f>YEAR(E29)</f>
        <v>2019</v>
      </c>
      <c r="E29" s="24">
        <v>43466</v>
      </c>
      <c r="F29" s="1">
        <v>3</v>
      </c>
      <c r="G29" s="12" t="s">
        <v>41</v>
      </c>
      <c r="H29" s="37"/>
      <c r="I29" s="37"/>
      <c r="J29" s="37"/>
      <c r="K29" s="37"/>
      <c r="L29" s="16">
        <v>299995</v>
      </c>
      <c r="M29" s="16">
        <v>299995</v>
      </c>
      <c r="N29" s="16">
        <v>299995</v>
      </c>
      <c r="O29" s="37"/>
      <c r="P29" s="37"/>
      <c r="Q29" s="37"/>
      <c r="R29" s="53"/>
      <c r="S29" s="56"/>
      <c r="T29" s="54"/>
      <c r="U29" s="54"/>
      <c r="V29" s="54">
        <v>0</v>
      </c>
      <c r="W29" s="61">
        <v>0</v>
      </c>
      <c r="X29" s="54"/>
      <c r="Y29" s="54"/>
      <c r="Z29" s="41">
        <f>SUM(Tableau12502[[#This Row],[2015]:[2024]])</f>
        <v>899985</v>
      </c>
      <c r="AA29" s="6"/>
    </row>
    <row r="30" spans="1:27" ht="17">
      <c r="A30" s="8" t="s">
        <v>34</v>
      </c>
      <c r="B30" s="8" t="s">
        <v>37</v>
      </c>
      <c r="C30" s="8" t="s">
        <v>32</v>
      </c>
      <c r="D30" s="21">
        <f>YEAR(Tableau12502[[#This Row],[Start_Date]])</f>
        <v>2019</v>
      </c>
      <c r="E30" s="9">
        <v>43466</v>
      </c>
      <c r="F30" s="8">
        <v>2</v>
      </c>
      <c r="G30" s="3" t="s">
        <v>41</v>
      </c>
      <c r="H30" s="37"/>
      <c r="I30" s="37"/>
      <c r="J30" s="37"/>
      <c r="K30" s="37"/>
      <c r="L30" s="15">
        <v>692362</v>
      </c>
      <c r="M30" s="16" t="s">
        <v>42</v>
      </c>
      <c r="N30" s="37"/>
      <c r="O30" s="37"/>
      <c r="P30" s="37"/>
      <c r="Q30" s="37"/>
      <c r="R30" s="53"/>
      <c r="S30" s="56"/>
      <c r="T30" s="54"/>
      <c r="U30" s="54"/>
      <c r="V30" s="54"/>
      <c r="W30" s="61"/>
      <c r="X30" s="54"/>
      <c r="Y30" s="54"/>
      <c r="Z30" s="51" t="s">
        <v>42</v>
      </c>
      <c r="AA30" s="6"/>
    </row>
    <row r="31" spans="1:27" ht="17">
      <c r="A31" s="8" t="s">
        <v>34</v>
      </c>
      <c r="B31" s="8" t="s">
        <v>39</v>
      </c>
      <c r="C31" s="8" t="s">
        <v>32</v>
      </c>
      <c r="D31" s="21">
        <f>YEAR(Tableau12502[[#This Row],[Start_Date]])</f>
        <v>2015</v>
      </c>
      <c r="E31" s="9">
        <v>42005</v>
      </c>
      <c r="F31" s="8">
        <v>2</v>
      </c>
      <c r="G31" s="3" t="s">
        <v>43</v>
      </c>
      <c r="H31" s="15">
        <v>876956</v>
      </c>
      <c r="I31" s="16">
        <v>926495</v>
      </c>
      <c r="J31" s="37"/>
      <c r="K31" s="37"/>
      <c r="L31" s="37"/>
      <c r="M31" s="37"/>
      <c r="N31" s="37"/>
      <c r="O31" s="37"/>
      <c r="P31" s="37"/>
      <c r="Q31" s="37"/>
      <c r="R31" s="54">
        <v>5.648972126309644E-2</v>
      </c>
      <c r="S31" s="56"/>
      <c r="T31" s="54"/>
      <c r="U31" s="54"/>
      <c r="V31" s="54"/>
      <c r="W31" s="54"/>
      <c r="X31" s="54"/>
      <c r="Y31" s="54"/>
      <c r="Z31" s="41">
        <f>SUM(Tableau12502[[#This Row],[2015]:[2024]])</f>
        <v>1803451</v>
      </c>
      <c r="AA31" s="6"/>
    </row>
    <row r="32" spans="1:27" ht="17">
      <c r="A32" s="8" t="s">
        <v>34</v>
      </c>
      <c r="B32" s="8" t="s">
        <v>39</v>
      </c>
      <c r="C32" s="8" t="s">
        <v>32</v>
      </c>
      <c r="D32" s="21">
        <f>YEAR(Tableau12502[[#This Row],[Start_Date]])</f>
        <v>2017</v>
      </c>
      <c r="E32" s="9">
        <v>42736</v>
      </c>
      <c r="F32" s="8">
        <v>2</v>
      </c>
      <c r="G32" s="3" t="s">
        <v>43</v>
      </c>
      <c r="H32" s="37"/>
      <c r="I32" s="37"/>
      <c r="J32" s="38">
        <v>1010772</v>
      </c>
      <c r="K32" s="38">
        <v>1042106</v>
      </c>
      <c r="L32" s="38">
        <v>1065032</v>
      </c>
      <c r="M32" s="37"/>
      <c r="N32" s="37"/>
      <c r="O32" s="37"/>
      <c r="P32" s="37"/>
      <c r="Q32" s="37"/>
      <c r="R32" s="53"/>
      <c r="S32" s="56"/>
      <c r="T32" s="57">
        <v>3.1000067275310357E-2</v>
      </c>
      <c r="U32" s="57">
        <v>2.1999681414366676E-2</v>
      </c>
      <c r="V32" s="54"/>
      <c r="W32" s="54"/>
      <c r="X32" s="54"/>
      <c r="Y32" s="54"/>
      <c r="Z32" s="41">
        <f>SUM(Tableau12502[[#This Row],[2015]:[2024]])</f>
        <v>3117910</v>
      </c>
      <c r="AA32" s="6"/>
    </row>
    <row r="33" spans="1:27" ht="17">
      <c r="A33" s="8" t="s">
        <v>34</v>
      </c>
      <c r="B33" s="8" t="s">
        <v>27</v>
      </c>
      <c r="C33" s="8" t="s">
        <v>32</v>
      </c>
      <c r="D33" s="21">
        <f>YEAR(Tableau12502[[#This Row],[Start_Date]])</f>
        <v>2018</v>
      </c>
      <c r="E33" s="9">
        <v>43101</v>
      </c>
      <c r="F33" s="8">
        <v>3</v>
      </c>
      <c r="G33" s="3" t="s">
        <v>41</v>
      </c>
      <c r="H33" s="37"/>
      <c r="I33" s="37"/>
      <c r="J33" s="37"/>
      <c r="K33" s="16">
        <v>3020620</v>
      </c>
      <c r="L33" s="16">
        <v>3128442</v>
      </c>
      <c r="M33" s="16">
        <v>3239450</v>
      </c>
      <c r="N33" s="16">
        <v>3355570</v>
      </c>
      <c r="O33" s="37"/>
      <c r="P33" s="37"/>
      <c r="Q33" s="37"/>
      <c r="R33" s="53"/>
      <c r="S33" s="56"/>
      <c r="T33" s="54"/>
      <c r="U33" s="54">
        <v>3.5695320828174351E-2</v>
      </c>
      <c r="V33" s="54">
        <v>3.54834770790061E-2</v>
      </c>
      <c r="W33" s="54">
        <v>3.5845591072558615E-2</v>
      </c>
      <c r="X33" s="54"/>
      <c r="Y33" s="54"/>
      <c r="Z33" s="41">
        <f>SUM(Tableau12502[[#This Row],[2015]:[2024]])</f>
        <v>12744082</v>
      </c>
      <c r="AA33" s="6"/>
    </row>
    <row r="34" spans="1:27" ht="17">
      <c r="A34" s="8" t="s">
        <v>34</v>
      </c>
      <c r="B34" s="8" t="s">
        <v>40</v>
      </c>
      <c r="C34" s="8" t="s">
        <v>32</v>
      </c>
      <c r="D34" s="21">
        <f>YEAR(Tableau12502[[#This Row],[Start_Date]])</f>
        <v>2018</v>
      </c>
      <c r="E34" s="9">
        <v>43101</v>
      </c>
      <c r="F34" s="8">
        <v>3</v>
      </c>
      <c r="G34" s="3" t="s">
        <v>41</v>
      </c>
      <c r="H34" s="37"/>
      <c r="I34" s="37"/>
      <c r="J34" s="37"/>
      <c r="K34" s="38">
        <v>2578140</v>
      </c>
      <c r="L34" s="38">
        <v>2668375</v>
      </c>
      <c r="M34" s="38">
        <v>2761768</v>
      </c>
      <c r="N34" s="45"/>
      <c r="O34" s="37"/>
      <c r="P34" s="37"/>
      <c r="Q34" s="37"/>
      <c r="R34" s="53"/>
      <c r="S34" s="56"/>
      <c r="T34" s="54"/>
      <c r="U34" s="57">
        <v>3.5000038787653114E-2</v>
      </c>
      <c r="V34" s="57">
        <v>3.4999953155010075E-2</v>
      </c>
      <c r="W34" s="53"/>
      <c r="X34" s="54"/>
      <c r="Y34" s="54"/>
      <c r="Z34" s="41">
        <f>SUM(Tableau12502[[#This Row],[2015]:[2024]])</f>
        <v>8008283</v>
      </c>
      <c r="AA34" s="6"/>
    </row>
    <row r="35" spans="1:27" ht="17">
      <c r="A35" s="8" t="s">
        <v>34</v>
      </c>
      <c r="B35" s="8" t="s">
        <v>14</v>
      </c>
      <c r="C35" s="8" t="s">
        <v>32</v>
      </c>
      <c r="D35" s="21">
        <f>YEAR(Tableau12502[[#This Row],[Start_Date]])</f>
        <v>2016</v>
      </c>
      <c r="E35" s="9">
        <v>42370</v>
      </c>
      <c r="F35" s="8">
        <v>4</v>
      </c>
      <c r="G35" s="3" t="s">
        <v>41</v>
      </c>
      <c r="H35" s="37"/>
      <c r="I35" s="15">
        <v>166604</v>
      </c>
      <c r="J35" s="14" t="s">
        <v>42</v>
      </c>
      <c r="K35" s="16" t="s">
        <v>42</v>
      </c>
      <c r="L35" s="37"/>
      <c r="M35" s="37"/>
      <c r="N35" s="37"/>
      <c r="O35" s="37"/>
      <c r="P35" s="37"/>
      <c r="Q35" s="37"/>
      <c r="R35" s="53"/>
      <c r="S35" s="56"/>
      <c r="T35" s="54"/>
      <c r="U35" s="54"/>
      <c r="V35" s="54"/>
      <c r="W35" s="54"/>
      <c r="X35" s="54"/>
      <c r="Y35" s="54"/>
      <c r="Z35" s="65" t="s">
        <v>42</v>
      </c>
      <c r="AA35" s="6"/>
    </row>
    <row r="36" spans="1:27" ht="17">
      <c r="A36" s="8" t="s">
        <v>15</v>
      </c>
      <c r="B36" s="8" t="s">
        <v>14</v>
      </c>
      <c r="C36" s="8" t="s">
        <v>32</v>
      </c>
      <c r="D36" s="21">
        <f>YEAR(Tableau12502[[#This Row],[Start_Date]])</f>
        <v>2020</v>
      </c>
      <c r="E36" s="9">
        <v>43831</v>
      </c>
      <c r="F36" s="8">
        <v>3</v>
      </c>
      <c r="G36" s="3" t="s">
        <v>41</v>
      </c>
      <c r="H36" s="37"/>
      <c r="I36" s="37"/>
      <c r="J36" s="37"/>
      <c r="K36" s="37"/>
      <c r="L36" s="37"/>
      <c r="M36" s="38">
        <v>226042</v>
      </c>
      <c r="N36" s="15">
        <v>232824</v>
      </c>
      <c r="O36" s="15">
        <v>239808</v>
      </c>
      <c r="P36" s="37"/>
      <c r="Q36" s="37"/>
      <c r="R36" s="53"/>
      <c r="S36" s="56"/>
      <c r="T36" s="54"/>
      <c r="U36" s="54"/>
      <c r="V36" s="54"/>
      <c r="W36" s="60">
        <v>3.0003273727891275E-2</v>
      </c>
      <c r="X36" s="60">
        <v>2.999690753530564E-2</v>
      </c>
      <c r="Y36" s="54"/>
      <c r="Z36" s="41">
        <f>SUM(Tableau12502[[#This Row],[2015]:[2024]])</f>
        <v>698674</v>
      </c>
      <c r="AA36" s="6"/>
    </row>
    <row r="37" spans="1:27" ht="17">
      <c r="A37" s="8" t="s">
        <v>34</v>
      </c>
      <c r="B37" s="8" t="s">
        <v>24</v>
      </c>
      <c r="C37" s="8" t="s">
        <v>32</v>
      </c>
      <c r="D37" s="21">
        <f>YEAR(Tableau12502[[#This Row],[Start_Date]])</f>
        <v>2016</v>
      </c>
      <c r="E37" s="9">
        <v>42370</v>
      </c>
      <c r="F37" s="8">
        <v>4</v>
      </c>
      <c r="G37" s="3" t="s">
        <v>41</v>
      </c>
      <c r="H37" s="37"/>
      <c r="I37" s="15">
        <v>3887656</v>
      </c>
      <c r="J37" s="15">
        <v>4023704</v>
      </c>
      <c r="K37" s="15">
        <v>4164544</v>
      </c>
      <c r="L37" s="15">
        <v>4310313</v>
      </c>
      <c r="M37" s="37"/>
      <c r="N37" s="37"/>
      <c r="O37" s="37"/>
      <c r="P37" s="37"/>
      <c r="Q37" s="37"/>
      <c r="R37" s="53"/>
      <c r="S37" s="56">
        <v>3.4994865800883616E-2</v>
      </c>
      <c r="T37" s="52">
        <v>3.5002574742078442E-2</v>
      </c>
      <c r="U37" s="52">
        <v>3.5002391618386072E-2</v>
      </c>
      <c r="V37" s="54"/>
      <c r="W37" s="54"/>
      <c r="X37" s="54"/>
      <c r="Y37" s="54"/>
      <c r="Z37" s="41">
        <f>SUM(Tableau12502[[#This Row],[2015]:[2024]])</f>
        <v>16386217</v>
      </c>
      <c r="AA37" s="6"/>
    </row>
    <row r="38" spans="1:27" ht="34">
      <c r="A38" s="1" t="s">
        <v>34</v>
      </c>
      <c r="B38" s="1" t="s">
        <v>48</v>
      </c>
      <c r="C38" s="1" t="s">
        <v>32</v>
      </c>
      <c r="D38" s="22">
        <f>YEAR(E38)</f>
        <v>2017</v>
      </c>
      <c r="E38" s="24">
        <v>42736</v>
      </c>
      <c r="F38" s="1">
        <v>3</v>
      </c>
      <c r="G38" s="12" t="s">
        <v>41</v>
      </c>
      <c r="H38" s="37"/>
      <c r="I38" s="37"/>
      <c r="J38" s="16">
        <v>810000</v>
      </c>
      <c r="K38" s="16">
        <v>834300</v>
      </c>
      <c r="L38" s="16">
        <v>859329</v>
      </c>
      <c r="M38" s="37"/>
      <c r="N38" s="37"/>
      <c r="O38" s="37"/>
      <c r="P38" s="37"/>
      <c r="Q38" s="37"/>
      <c r="R38" s="53"/>
      <c r="S38" s="56"/>
      <c r="T38" s="54">
        <v>0.03</v>
      </c>
      <c r="U38" s="54">
        <v>0.03</v>
      </c>
      <c r="V38" s="54"/>
      <c r="W38" s="54"/>
      <c r="X38" s="54"/>
      <c r="Y38" s="54"/>
      <c r="Z38" s="41">
        <f>SUM(Tableau12502[[#This Row],[2015]:[2024]])</f>
        <v>2503629</v>
      </c>
      <c r="AA38" s="6"/>
    </row>
    <row r="39" spans="1:27" ht="17">
      <c r="A39" s="8" t="s">
        <v>22</v>
      </c>
      <c r="B39" s="8" t="s">
        <v>21</v>
      </c>
      <c r="C39" s="8" t="s">
        <v>23</v>
      </c>
      <c r="D39" s="21">
        <f>YEAR(Tableau12502[[#This Row],[Start_Date]])</f>
        <v>2019</v>
      </c>
      <c r="E39" s="9">
        <v>43466</v>
      </c>
      <c r="F39" s="8">
        <v>2</v>
      </c>
      <c r="G39" s="3" t="s">
        <v>41</v>
      </c>
      <c r="H39" s="37"/>
      <c r="I39" s="37"/>
      <c r="J39" s="37"/>
      <c r="K39" s="37"/>
      <c r="L39" s="15">
        <v>9200000</v>
      </c>
      <c r="M39" s="38">
        <v>9476000</v>
      </c>
      <c r="N39" s="45"/>
      <c r="O39" s="37"/>
      <c r="P39" s="37"/>
      <c r="Q39" s="37"/>
      <c r="R39" s="53"/>
      <c r="S39" s="56"/>
      <c r="T39" s="54"/>
      <c r="U39" s="54"/>
      <c r="V39" s="57">
        <v>0.03</v>
      </c>
      <c r="W39" s="53"/>
      <c r="X39" s="54"/>
      <c r="Y39" s="54"/>
      <c r="Z39" s="41">
        <f>SUM(Tableau12502[[#This Row],[2015]:[2024]])</f>
        <v>18676000</v>
      </c>
      <c r="AA39" s="6"/>
    </row>
    <row r="40" spans="1:27" ht="17">
      <c r="A40" s="8" t="s">
        <v>22</v>
      </c>
      <c r="B40" s="8" t="s">
        <v>27</v>
      </c>
      <c r="C40" s="8" t="s">
        <v>23</v>
      </c>
      <c r="D40" s="21">
        <f>YEAR(Tableau12502[[#This Row],[Start_Date]])</f>
        <v>2020</v>
      </c>
      <c r="E40" s="9">
        <v>43831</v>
      </c>
      <c r="F40" s="8">
        <v>3</v>
      </c>
      <c r="G40" s="3" t="s">
        <v>41</v>
      </c>
      <c r="H40" s="37"/>
      <c r="I40" s="37"/>
      <c r="J40" s="37"/>
      <c r="K40" s="37"/>
      <c r="L40" s="37"/>
      <c r="M40" s="50">
        <v>2150535</v>
      </c>
      <c r="N40" s="49">
        <v>2216507</v>
      </c>
      <c r="O40" s="49">
        <v>2283951</v>
      </c>
      <c r="P40" s="37"/>
      <c r="Q40" s="37"/>
      <c r="R40" s="53"/>
      <c r="S40" s="56"/>
      <c r="T40" s="54"/>
      <c r="U40" s="54"/>
      <c r="V40" s="54"/>
      <c r="W40" s="58">
        <v>3.0677017579346533E-2</v>
      </c>
      <c r="X40" s="58">
        <v>3.0428056396844223E-2</v>
      </c>
      <c r="Y40" s="57"/>
      <c r="Z40" s="41">
        <f>SUM(Tableau12502[[#This Row],[2015]:[2024]])</f>
        <v>6650993</v>
      </c>
      <c r="AA40" s="6"/>
    </row>
    <row r="41" spans="1:27" ht="17">
      <c r="A41" s="8" t="s">
        <v>22</v>
      </c>
      <c r="B41" s="8" t="s">
        <v>24</v>
      </c>
      <c r="C41" s="8" t="s">
        <v>23</v>
      </c>
      <c r="D41" s="21">
        <f>YEAR(Tableau12502[[#This Row],[Start_Date]])</f>
        <v>2019</v>
      </c>
      <c r="E41" s="9">
        <v>43466</v>
      </c>
      <c r="F41" s="8">
        <v>3</v>
      </c>
      <c r="G41" s="3" t="s">
        <v>41</v>
      </c>
      <c r="H41" s="37"/>
      <c r="I41" s="37"/>
      <c r="J41" s="37"/>
      <c r="K41" s="37"/>
      <c r="L41" s="15">
        <v>3665000</v>
      </c>
      <c r="M41" s="38">
        <v>3774950</v>
      </c>
      <c r="N41" s="15">
        <v>3888199</v>
      </c>
      <c r="O41" s="37"/>
      <c r="P41" s="37"/>
      <c r="Q41" s="37"/>
      <c r="R41" s="53"/>
      <c r="S41" s="56"/>
      <c r="T41" s="54"/>
      <c r="U41" s="54"/>
      <c r="V41" s="57">
        <v>0.03</v>
      </c>
      <c r="W41" s="52">
        <v>3.0000132452085458E-2</v>
      </c>
      <c r="X41" s="54"/>
      <c r="Y41" s="54"/>
      <c r="Z41" s="41">
        <f>SUM(Tableau12502[[#This Row],[2015]:[2024]])</f>
        <v>11328149</v>
      </c>
      <c r="AA41" s="6"/>
    </row>
    <row r="42" spans="1:27" ht="17">
      <c r="A42" s="8" t="s">
        <v>45</v>
      </c>
      <c r="B42" s="8" t="s">
        <v>37</v>
      </c>
      <c r="C42" s="8" t="s">
        <v>4</v>
      </c>
      <c r="D42" s="21">
        <f>YEAR(Tableau12502[[#This Row],[Start_Date]])</f>
        <v>2020</v>
      </c>
      <c r="E42" s="9">
        <v>43831</v>
      </c>
      <c r="F42" s="8">
        <v>5</v>
      </c>
      <c r="G42" s="3" t="s">
        <v>43</v>
      </c>
      <c r="H42" s="48"/>
      <c r="I42" s="48"/>
      <c r="J42" s="48"/>
      <c r="K42" s="48"/>
      <c r="L42" s="48"/>
      <c r="M42" s="38">
        <v>196124</v>
      </c>
      <c r="N42" s="15">
        <v>202007.72</v>
      </c>
      <c r="O42" s="15">
        <v>208076.95</v>
      </c>
      <c r="P42" s="15">
        <v>214309.99</v>
      </c>
      <c r="Q42" s="38">
        <v>220739.29</v>
      </c>
      <c r="R42" s="53"/>
      <c r="S42" s="56"/>
      <c r="T42" s="54"/>
      <c r="U42" s="54"/>
      <c r="V42" s="54"/>
      <c r="W42" s="60">
        <v>3.0000000000000006E-2</v>
      </c>
      <c r="X42" s="60">
        <v>3.0044544832247055E-2</v>
      </c>
      <c r="Y42" s="60">
        <v>2.9955456382842881E-2</v>
      </c>
      <c r="Z42" s="41">
        <f>SUM(Tableau12502[[#This Row],[2015]:[2024]])</f>
        <v>1041257.95</v>
      </c>
      <c r="AA42" s="6"/>
    </row>
    <row r="43" spans="1:27" ht="17">
      <c r="A43" s="8" t="s">
        <v>29</v>
      </c>
      <c r="B43" s="8" t="s">
        <v>21</v>
      </c>
      <c r="C43" s="8" t="s">
        <v>30</v>
      </c>
      <c r="D43" s="21">
        <f>YEAR(Tableau12502[[#This Row],[Start_Date]])</f>
        <v>2020</v>
      </c>
      <c r="E43" s="9">
        <v>43831</v>
      </c>
      <c r="F43" s="8">
        <v>3</v>
      </c>
      <c r="G43" s="3" t="s">
        <v>41</v>
      </c>
      <c r="H43" s="37"/>
      <c r="I43" s="37"/>
      <c r="J43" s="37"/>
      <c r="K43" s="37"/>
      <c r="L43" s="37"/>
      <c r="M43" s="50">
        <v>14011153.4</v>
      </c>
      <c r="N43" s="49">
        <v>14361432.24</v>
      </c>
      <c r="O43" s="49">
        <v>14720470.039999999</v>
      </c>
      <c r="P43" s="37"/>
      <c r="Q43" s="37"/>
      <c r="R43" s="53"/>
      <c r="S43" s="56"/>
      <c r="T43" s="54"/>
      <c r="U43" s="54"/>
      <c r="V43" s="54"/>
      <c r="W43" s="58">
        <v>2.5000000356858548E-2</v>
      </c>
      <c r="X43" s="58">
        <v>2.5000138844090587E-2</v>
      </c>
      <c r="Y43" s="54"/>
      <c r="Z43" s="41">
        <f>SUM(Tableau12502[[#This Row],[2015]:[2024]])</f>
        <v>43093055.68</v>
      </c>
      <c r="AA43" s="6"/>
    </row>
    <row r="44" spans="1:27" ht="17">
      <c r="A44" s="8" t="s">
        <v>29</v>
      </c>
      <c r="B44" s="8" t="s">
        <v>37</v>
      </c>
      <c r="C44" s="8" t="s">
        <v>30</v>
      </c>
      <c r="D44" s="21">
        <f>YEAR(Tableau12502[[#This Row],[Start_Date]])</f>
        <v>2019</v>
      </c>
      <c r="E44" s="9">
        <v>43466</v>
      </c>
      <c r="F44" s="8">
        <v>3</v>
      </c>
      <c r="G44" s="3" t="s">
        <v>43</v>
      </c>
      <c r="H44" s="37"/>
      <c r="I44" s="37"/>
      <c r="J44" s="37"/>
      <c r="K44" s="37"/>
      <c r="L44" s="16">
        <v>835015.6902999999</v>
      </c>
      <c r="M44" s="16">
        <v>853167.11874999991</v>
      </c>
      <c r="N44" s="16">
        <v>858271.54920300003</v>
      </c>
      <c r="O44" s="37"/>
      <c r="P44" s="37"/>
      <c r="Q44" s="37"/>
      <c r="R44" s="53"/>
      <c r="S44" s="56"/>
      <c r="T44" s="54"/>
      <c r="U44" s="54"/>
      <c r="V44" s="54">
        <v>2.1737829193938452E-2</v>
      </c>
      <c r="W44" s="61">
        <v>5.9829198064721189E-3</v>
      </c>
      <c r="X44" s="54"/>
      <c r="Y44" s="54"/>
      <c r="Z44" s="41">
        <f>SUM(Tableau12502[[#This Row],[2015]:[2024]])</f>
        <v>2546454.3582529998</v>
      </c>
      <c r="AA44" s="6"/>
    </row>
    <row r="45" spans="1:27" ht="17">
      <c r="A45" s="8" t="s">
        <v>29</v>
      </c>
      <c r="B45" s="8" t="s">
        <v>39</v>
      </c>
      <c r="C45" s="8" t="s">
        <v>30</v>
      </c>
      <c r="D45" s="21">
        <f>YEAR(Tableau12502[[#This Row],[Start_Date]])</f>
        <v>2020</v>
      </c>
      <c r="E45" s="9">
        <v>43831</v>
      </c>
      <c r="F45" s="8">
        <v>3</v>
      </c>
      <c r="G45" s="3" t="s">
        <v>43</v>
      </c>
      <c r="H45" s="37"/>
      <c r="I45" s="37"/>
      <c r="J45" s="37"/>
      <c r="K45" s="37"/>
      <c r="L45" s="37"/>
      <c r="M45" s="16">
        <v>1457712</v>
      </c>
      <c r="N45" s="16">
        <v>1517680</v>
      </c>
      <c r="O45" s="16">
        <v>1580124</v>
      </c>
      <c r="P45" s="37"/>
      <c r="Q45" s="37"/>
      <c r="R45" s="53"/>
      <c r="S45" s="56"/>
      <c r="T45" s="54"/>
      <c r="U45" s="54"/>
      <c r="V45" s="54"/>
      <c r="W45" s="61">
        <v>4.113844161260935E-2</v>
      </c>
      <c r="X45" s="61">
        <v>4.1144378261557112E-2</v>
      </c>
      <c r="Y45" s="54"/>
      <c r="Z45" s="41">
        <f>SUM(Tableau12502[[#This Row],[2015]:[2024]])</f>
        <v>4555516</v>
      </c>
      <c r="AA45" s="6"/>
    </row>
    <row r="46" spans="1:27" ht="17">
      <c r="A46" s="8" t="s">
        <v>29</v>
      </c>
      <c r="B46" s="8" t="s">
        <v>27</v>
      </c>
      <c r="C46" s="8" t="s">
        <v>30</v>
      </c>
      <c r="D46" s="21">
        <f>YEAR(Tableau12502[[#This Row],[Start_Date]])</f>
        <v>2019</v>
      </c>
      <c r="E46" s="9">
        <v>43466</v>
      </c>
      <c r="F46" s="8">
        <v>3</v>
      </c>
      <c r="G46" s="3" t="s">
        <v>41</v>
      </c>
      <c r="H46" s="37"/>
      <c r="I46" s="37"/>
      <c r="J46" s="37"/>
      <c r="K46" s="37"/>
      <c r="L46" s="15">
        <v>4042101</v>
      </c>
      <c r="M46" s="38">
        <v>4167996</v>
      </c>
      <c r="N46" s="15">
        <v>4298469</v>
      </c>
      <c r="O46" s="37"/>
      <c r="P46" s="37"/>
      <c r="Q46" s="37"/>
      <c r="R46" s="53"/>
      <c r="S46" s="56"/>
      <c r="T46" s="54"/>
      <c r="U46" s="54"/>
      <c r="V46" s="57">
        <v>3.1145931286724403E-2</v>
      </c>
      <c r="W46" s="52">
        <v>3.1303532920856927E-2</v>
      </c>
      <c r="X46" s="54"/>
      <c r="Y46" s="54"/>
      <c r="Z46" s="41">
        <f>SUM(Tableau12502[[#This Row],[2015]:[2024]])</f>
        <v>12508566</v>
      </c>
      <c r="AA46" s="6"/>
    </row>
    <row r="47" spans="1:27" ht="51">
      <c r="A47" s="8" t="s">
        <v>29</v>
      </c>
      <c r="B47" s="8" t="s">
        <v>40</v>
      </c>
      <c r="C47" s="8" t="s">
        <v>30</v>
      </c>
      <c r="D47" s="21">
        <f>YEAR(Tableau12502[[#This Row],[Start_Date]])</f>
        <v>2018</v>
      </c>
      <c r="E47" s="9">
        <v>43101</v>
      </c>
      <c r="F47" s="8">
        <v>3</v>
      </c>
      <c r="G47" s="3" t="s">
        <v>41</v>
      </c>
      <c r="H47" s="37"/>
      <c r="I47" s="37"/>
      <c r="J47" s="37"/>
      <c r="K47" s="38">
        <v>3194089</v>
      </c>
      <c r="L47" s="16" t="s">
        <v>46</v>
      </c>
      <c r="M47" s="16" t="s">
        <v>42</v>
      </c>
      <c r="N47" s="37"/>
      <c r="O47" s="37"/>
      <c r="P47" s="37"/>
      <c r="Q47" s="37"/>
      <c r="R47" s="53"/>
      <c r="S47" s="56"/>
      <c r="T47" s="54"/>
      <c r="U47" s="54"/>
      <c r="V47" s="54"/>
      <c r="W47" s="54"/>
      <c r="X47" s="54"/>
      <c r="Y47" s="54"/>
      <c r="Z47" s="51" t="s">
        <v>42</v>
      </c>
      <c r="AA47" s="6"/>
    </row>
    <row r="48" spans="1:27" ht="17">
      <c r="A48" s="8" t="s">
        <v>29</v>
      </c>
      <c r="B48" s="8" t="s">
        <v>24</v>
      </c>
      <c r="C48" s="8" t="s">
        <v>30</v>
      </c>
      <c r="D48" s="21">
        <f>YEAR(Tableau12502[[#This Row],[Start_Date]])</f>
        <v>2020</v>
      </c>
      <c r="E48" s="9">
        <v>43831</v>
      </c>
      <c r="F48" s="8">
        <v>3</v>
      </c>
      <c r="G48" s="3" t="s">
        <v>41</v>
      </c>
      <c r="H48" s="37"/>
      <c r="I48" s="37"/>
      <c r="J48" s="37"/>
      <c r="K48" s="37"/>
      <c r="L48" s="37"/>
      <c r="M48" s="15">
        <v>5940256</v>
      </c>
      <c r="N48" s="15">
        <v>6088762</v>
      </c>
      <c r="O48" s="15">
        <v>6240982</v>
      </c>
      <c r="P48" s="37"/>
      <c r="Q48" s="37"/>
      <c r="R48" s="53"/>
      <c r="S48" s="56"/>
      <c r="T48" s="54"/>
      <c r="U48" s="54"/>
      <c r="V48" s="54"/>
      <c r="W48" s="60">
        <v>2.4999932662834734E-2</v>
      </c>
      <c r="X48" s="60">
        <v>2.5000156025149285E-2</v>
      </c>
      <c r="Y48" s="57"/>
      <c r="Z48" s="41">
        <f>SUM(Tableau12502[[#This Row],[2015]:[2024]])</f>
        <v>18270000</v>
      </c>
      <c r="AA48" s="6"/>
    </row>
    <row r="49" spans="1:61" ht="34">
      <c r="A49" s="8" t="s">
        <v>26</v>
      </c>
      <c r="B49" s="8" t="s">
        <v>27</v>
      </c>
      <c r="C49" s="8" t="s">
        <v>28</v>
      </c>
      <c r="D49" s="21">
        <f>YEAR(Tableau12502[[#This Row],[Start_Date]])</f>
        <v>2019</v>
      </c>
      <c r="E49" s="9">
        <v>43466</v>
      </c>
      <c r="F49" s="8">
        <v>3</v>
      </c>
      <c r="G49" s="3" t="s">
        <v>41</v>
      </c>
      <c r="H49" s="37"/>
      <c r="I49" s="37"/>
      <c r="J49" s="37"/>
      <c r="K49" s="37"/>
      <c r="L49" s="16">
        <v>11168281</v>
      </c>
      <c r="M49" s="16">
        <v>11613646</v>
      </c>
      <c r="N49" s="16">
        <v>12045207</v>
      </c>
      <c r="O49" s="37"/>
      <c r="P49" s="37"/>
      <c r="Q49" s="37"/>
      <c r="R49" s="53"/>
      <c r="S49" s="56"/>
      <c r="T49" s="54"/>
      <c r="U49" s="54"/>
      <c r="V49" s="54">
        <v>3.9877667834467993E-2</v>
      </c>
      <c r="W49" s="61">
        <v>3.7159820438818263E-2</v>
      </c>
      <c r="X49" s="54"/>
      <c r="Y49" s="54"/>
      <c r="Z49" s="41">
        <f>SUM(Tableau12502[[#This Row],[2015]:[2024]])</f>
        <v>34827134</v>
      </c>
      <c r="AA49" s="6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</row>
    <row r="50" spans="1:61">
      <c r="A50" s="19"/>
      <c r="B50" s="19"/>
      <c r="C50" s="19"/>
      <c r="D50" s="19"/>
      <c r="E50" s="18"/>
      <c r="F50" s="18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</row>
    <row r="51" spans="1:61">
      <c r="A51" s="19"/>
      <c r="B51" s="19"/>
      <c r="C51" s="19"/>
      <c r="D51" s="19"/>
      <c r="E51" s="18"/>
      <c r="F51" s="18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</row>
    <row r="52" spans="1:61">
      <c r="A52" s="19"/>
      <c r="B52" s="19"/>
      <c r="C52" s="19"/>
      <c r="D52" s="19"/>
      <c r="E52" s="18"/>
      <c r="F52" s="18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</row>
    <row r="53" spans="1:61">
      <c r="A53" s="19"/>
      <c r="B53" s="19"/>
      <c r="C53" s="19"/>
      <c r="D53" s="19"/>
      <c r="E53" s="18"/>
      <c r="F53" s="18"/>
      <c r="G53" s="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</row>
    <row r="54" spans="1:61">
      <c r="A54" s="19"/>
      <c r="B54" s="19"/>
      <c r="C54" s="19"/>
      <c r="D54" s="19"/>
      <c r="E54" s="18"/>
      <c r="F54" s="18"/>
      <c r="G54" s="4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</row>
    <row r="55" spans="1:61">
      <c r="A55" s="19"/>
      <c r="B55" s="19"/>
      <c r="C55" s="19"/>
      <c r="D55" s="19"/>
      <c r="E55" s="18"/>
      <c r="F55" s="18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</row>
    <row r="56" spans="1:61">
      <c r="A56" s="19"/>
      <c r="B56" s="19"/>
      <c r="C56" s="19"/>
      <c r="D56" s="19"/>
      <c r="E56" s="18"/>
      <c r="F56" s="18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</row>
    <row r="57" spans="1:61">
      <c r="A57" s="19"/>
      <c r="B57" s="19"/>
      <c r="C57" s="19"/>
      <c r="D57" s="19"/>
      <c r="E57" s="18"/>
      <c r="F57" s="18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</row>
    <row r="58" spans="1:61">
      <c r="A58" s="19"/>
      <c r="B58" s="19"/>
      <c r="C58" s="19"/>
      <c r="D58" s="19"/>
      <c r="E58" s="18"/>
      <c r="F58" s="18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</row>
    <row r="59" spans="1:61">
      <c r="A59" s="19"/>
      <c r="B59" s="19"/>
      <c r="C59" s="19"/>
      <c r="D59" s="19"/>
      <c r="E59" s="18"/>
      <c r="F59" s="18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</row>
    <row r="60" spans="1:61">
      <c r="A60" s="19"/>
      <c r="B60" s="19"/>
      <c r="C60" s="19"/>
      <c r="D60" s="19"/>
      <c r="E60" s="18"/>
      <c r="F60" s="18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</row>
    <row r="61" spans="1:61">
      <c r="A61" s="19"/>
      <c r="B61" s="19"/>
      <c r="C61" s="19"/>
      <c r="D61" s="19"/>
      <c r="E61" s="18"/>
      <c r="F61" s="18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/>
      <c r="AC61"/>
      <c r="AD61"/>
      <c r="AE61"/>
      <c r="AF61"/>
      <c r="AG61"/>
      <c r="AH61"/>
    </row>
    <row r="62" spans="1:61">
      <c r="A62" s="19"/>
      <c r="B62" s="19"/>
      <c r="C62" s="19"/>
      <c r="D62" s="19"/>
      <c r="E62" s="18"/>
      <c r="F62" s="18"/>
      <c r="G62" s="2"/>
      <c r="H62" s="2"/>
      <c r="I62" s="2"/>
      <c r="J62"/>
      <c r="K6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/>
      <c r="AC62"/>
      <c r="AD62"/>
      <c r="AE62"/>
      <c r="AF62"/>
      <c r="AG62"/>
      <c r="AH62"/>
    </row>
    <row r="63" spans="1:61">
      <c r="A63" s="19"/>
      <c r="B63" s="19"/>
      <c r="C63" s="19"/>
      <c r="D63" s="19"/>
      <c r="E63" s="18"/>
      <c r="F63" s="18"/>
      <c r="V63" s="2"/>
      <c r="W63" s="2"/>
      <c r="X63" s="2"/>
      <c r="Y63" s="2"/>
      <c r="Z63" s="2"/>
      <c r="AA63" s="2"/>
      <c r="AB63"/>
      <c r="AC63"/>
      <c r="AD63"/>
      <c r="AE63"/>
      <c r="AF63"/>
      <c r="AG63"/>
      <c r="AH63"/>
    </row>
    <row r="64" spans="1:61">
      <c r="A64" s="19"/>
      <c r="B64" s="19"/>
      <c r="C64" s="19"/>
      <c r="D64" s="19"/>
      <c r="E64" s="18"/>
      <c r="F64" s="18"/>
      <c r="V64" s="2"/>
      <c r="W64" s="2"/>
      <c r="X64" s="2"/>
      <c r="Y64" s="2"/>
      <c r="Z64" s="2"/>
      <c r="AA64" s="2"/>
      <c r="AB64"/>
      <c r="AC64"/>
      <c r="AD64"/>
      <c r="AE64"/>
      <c r="AF64"/>
      <c r="AG64"/>
      <c r="AH64"/>
    </row>
    <row r="65" spans="1:361">
      <c r="A65" s="19"/>
      <c r="B65" s="19"/>
      <c r="C65" s="19"/>
      <c r="D65" s="19"/>
      <c r="E65" s="18"/>
      <c r="F65" s="18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</row>
    <row r="66" spans="1:361">
      <c r="A66" s="19"/>
      <c r="B66" s="19"/>
      <c r="C66" s="19"/>
      <c r="D66" s="19"/>
      <c r="E66" s="18"/>
      <c r="F66" s="18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</row>
    <row r="67" spans="1:361">
      <c r="A67" s="19"/>
      <c r="B67" s="19"/>
      <c r="C67" s="19"/>
      <c r="D67" s="19"/>
      <c r="E67"/>
      <c r="F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</row>
    <row r="68" spans="1:361">
      <c r="A68" s="19"/>
      <c r="B68" s="19"/>
      <c r="C68" s="19"/>
      <c r="D68" s="19"/>
      <c r="E68" s="18"/>
      <c r="F68" s="1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</row>
    <row r="69" spans="1:361">
      <c r="A69" s="19"/>
      <c r="B69" s="19"/>
      <c r="C69" s="19"/>
      <c r="D69" s="19"/>
      <c r="E69"/>
      <c r="F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</row>
    <row r="70" spans="1:361">
      <c r="A70" s="19"/>
      <c r="B70" s="19"/>
      <c r="C70" s="19"/>
      <c r="D70" s="19"/>
      <c r="E70"/>
      <c r="F70"/>
      <c r="V70"/>
      <c r="W70"/>
      <c r="X70"/>
      <c r="Y70"/>
      <c r="Z70"/>
      <c r="AA70"/>
      <c r="AB70"/>
      <c r="AC70"/>
      <c r="AD70"/>
      <c r="AE70"/>
      <c r="AF70"/>
      <c r="AG70"/>
      <c r="AH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</row>
    <row r="71" spans="1:361">
      <c r="A71" s="19"/>
      <c r="B71" s="19"/>
      <c r="C71" s="19"/>
      <c r="D71" s="19"/>
      <c r="E71"/>
      <c r="F71"/>
      <c r="V71"/>
      <c r="W71"/>
      <c r="X71"/>
      <c r="Y71"/>
      <c r="Z71"/>
      <c r="AA71"/>
      <c r="AB71"/>
      <c r="AC71"/>
      <c r="AD71"/>
      <c r="AE71"/>
      <c r="AF71"/>
      <c r="AG71"/>
      <c r="AH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</row>
    <row r="72" spans="1:361">
      <c r="A72" s="19"/>
      <c r="B72" s="19"/>
      <c r="C72" s="19"/>
      <c r="D72" s="19"/>
      <c r="E72"/>
      <c r="F72"/>
      <c r="V72"/>
      <c r="W72"/>
      <c r="X72"/>
      <c r="Y72"/>
      <c r="Z72"/>
      <c r="AA72"/>
      <c r="AB72"/>
      <c r="AC72"/>
      <c r="AD72"/>
      <c r="AE72"/>
      <c r="AF72"/>
      <c r="AG72"/>
      <c r="AH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</row>
    <row r="73" spans="1:361">
      <c r="A73" s="19"/>
      <c r="B73" s="19"/>
      <c r="C73" s="19"/>
      <c r="D73" s="19"/>
      <c r="E73"/>
      <c r="F73"/>
      <c r="V73"/>
      <c r="W73"/>
      <c r="X73"/>
      <c r="Y73"/>
      <c r="Z73"/>
      <c r="AA73"/>
      <c r="AB73"/>
      <c r="AC73"/>
      <c r="AD73"/>
      <c r="AE73"/>
      <c r="AF73"/>
      <c r="AG73"/>
      <c r="AH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</row>
    <row r="74" spans="1:361">
      <c r="A74" s="19"/>
      <c r="B74" s="19"/>
      <c r="C74" s="19"/>
      <c r="D74" s="19"/>
      <c r="E74"/>
      <c r="F74"/>
      <c r="V74"/>
      <c r="W74"/>
      <c r="X74"/>
      <c r="Y74"/>
      <c r="Z74"/>
      <c r="AA74"/>
      <c r="AB74"/>
      <c r="AC74"/>
      <c r="AD74"/>
      <c r="AE74"/>
      <c r="AF74"/>
      <c r="AG74"/>
      <c r="AH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</row>
    <row r="75" spans="1:361">
      <c r="A75" s="19"/>
      <c r="B75" s="19"/>
      <c r="C75" s="19"/>
      <c r="D75" s="19"/>
      <c r="E75"/>
      <c r="F75"/>
      <c r="V75"/>
      <c r="W75"/>
      <c r="X75"/>
      <c r="Y75"/>
      <c r="Z75"/>
      <c r="AA75"/>
      <c r="AB75"/>
      <c r="AC75"/>
      <c r="AD75"/>
      <c r="AE75"/>
      <c r="AF75"/>
      <c r="AG75"/>
      <c r="AH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</row>
    <row r="76" spans="1:361">
      <c r="A76" s="19"/>
      <c r="B76" s="19"/>
      <c r="C76" s="19"/>
      <c r="D76" s="19"/>
      <c r="E76"/>
      <c r="F76"/>
      <c r="V76"/>
      <c r="W76"/>
      <c r="X76"/>
      <c r="Y76"/>
      <c r="Z76"/>
      <c r="AA76"/>
      <c r="AB76"/>
      <c r="AC76"/>
      <c r="AD76"/>
      <c r="AE76"/>
      <c r="AF76"/>
      <c r="AG76"/>
      <c r="AH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</row>
    <row r="77" spans="1:361">
      <c r="A77" s="19"/>
      <c r="B77" s="19"/>
      <c r="C77" s="19"/>
      <c r="D77" s="19"/>
      <c r="E77"/>
      <c r="F77"/>
      <c r="V77"/>
      <c r="W77"/>
      <c r="X77"/>
      <c r="Y77"/>
      <c r="Z77"/>
      <c r="AA77"/>
      <c r="AB77"/>
      <c r="AC77"/>
      <c r="AD77"/>
      <c r="AE77"/>
      <c r="AF77"/>
      <c r="AG77"/>
      <c r="AH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</row>
    <row r="78" spans="1:361">
      <c r="A78" s="19"/>
      <c r="B78" s="19"/>
      <c r="C78" s="19"/>
      <c r="D78" s="19"/>
      <c r="E78"/>
      <c r="F78"/>
      <c r="V78"/>
      <c r="W78"/>
      <c r="X78"/>
      <c r="Y78"/>
      <c r="Z78"/>
      <c r="AA78"/>
      <c r="AB78"/>
      <c r="AC78"/>
      <c r="AD78"/>
      <c r="AE78"/>
      <c r="AF78"/>
      <c r="AG78"/>
      <c r="AH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</row>
    <row r="79" spans="1:361">
      <c r="E79"/>
      <c r="F79"/>
      <c r="V79"/>
      <c r="W79"/>
      <c r="X79"/>
      <c r="Y79"/>
      <c r="Z79"/>
      <c r="AA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</row>
    <row r="80" spans="1:361">
      <c r="E80"/>
      <c r="F80"/>
      <c r="V80"/>
      <c r="W80"/>
      <c r="X80"/>
      <c r="Y80"/>
      <c r="Z80"/>
      <c r="AA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</row>
    <row r="81" spans="4:130">
      <c r="E81"/>
      <c r="F81"/>
      <c r="V81"/>
      <c r="W81"/>
      <c r="X81"/>
      <c r="Y81"/>
      <c r="Z81"/>
      <c r="AA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</row>
    <row r="82" spans="4:130">
      <c r="E82"/>
      <c r="F82"/>
      <c r="V82"/>
      <c r="W82"/>
      <c r="X82"/>
      <c r="Y82"/>
      <c r="Z82"/>
      <c r="AA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</row>
    <row r="83" spans="4:130">
      <c r="E83"/>
      <c r="F83"/>
      <c r="V83"/>
      <c r="W83"/>
      <c r="X83"/>
      <c r="Y83"/>
      <c r="Z83"/>
      <c r="AA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</row>
    <row r="84" spans="4:130">
      <c r="E84"/>
      <c r="F84"/>
      <c r="V84"/>
      <c r="W84"/>
      <c r="X84"/>
      <c r="Y84"/>
      <c r="Z84"/>
      <c r="AA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</row>
    <row r="85" spans="4:130">
      <c r="E85"/>
      <c r="F85"/>
      <c r="V85"/>
      <c r="W85"/>
      <c r="X85"/>
      <c r="Y85"/>
      <c r="Z85"/>
      <c r="AA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</row>
    <row r="86" spans="4:130">
      <c r="E86"/>
      <c r="F86"/>
      <c r="V86"/>
      <c r="W86"/>
      <c r="X86"/>
      <c r="Y86"/>
      <c r="Z86"/>
      <c r="AA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</row>
    <row r="87" spans="4:130">
      <c r="E87"/>
      <c r="F87"/>
      <c r="V87"/>
      <c r="W87"/>
      <c r="X87"/>
      <c r="Y87"/>
      <c r="Z87"/>
      <c r="AA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</row>
    <row r="88" spans="4:130">
      <c r="E88"/>
      <c r="F88"/>
      <c r="V88"/>
      <c r="W88"/>
      <c r="X88"/>
      <c r="Y88"/>
      <c r="Z88"/>
      <c r="AA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</row>
    <row r="89" spans="4:130">
      <c r="D89"/>
      <c r="E89"/>
      <c r="F89"/>
      <c r="V89"/>
      <c r="W89"/>
      <c r="X89"/>
      <c r="Y89"/>
      <c r="Z89"/>
      <c r="AA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</row>
    <row r="90" spans="4:130">
      <c r="D90"/>
      <c r="E90"/>
      <c r="F90"/>
      <c r="V90"/>
      <c r="W90"/>
      <c r="X90"/>
      <c r="Y90"/>
      <c r="Z90"/>
      <c r="AA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</row>
    <row r="91" spans="4:130">
      <c r="D91"/>
      <c r="E91"/>
      <c r="F91"/>
      <c r="V91"/>
      <c r="W91"/>
      <c r="X91"/>
      <c r="Y91"/>
      <c r="Z91"/>
      <c r="AA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</row>
    <row r="92" spans="4:130">
      <c r="D92"/>
      <c r="E92"/>
      <c r="F92"/>
      <c r="V92"/>
      <c r="W92"/>
      <c r="X92"/>
      <c r="Y92"/>
      <c r="Z92"/>
      <c r="AA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</row>
    <row r="93" spans="4:130">
      <c r="D93"/>
      <c r="E93"/>
      <c r="F93"/>
      <c r="V93"/>
      <c r="W93"/>
      <c r="X93"/>
      <c r="Y93"/>
      <c r="Z93"/>
      <c r="AA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</row>
    <row r="94" spans="4:130">
      <c r="D94"/>
      <c r="E94"/>
      <c r="F94"/>
      <c r="V94"/>
      <c r="W94"/>
      <c r="X94"/>
      <c r="Y94"/>
      <c r="Z94"/>
      <c r="AA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</row>
    <row r="95" spans="4:130">
      <c r="D95"/>
      <c r="E95"/>
      <c r="F95"/>
      <c r="V95"/>
      <c r="W95"/>
      <c r="X95"/>
      <c r="Y95"/>
      <c r="Z95"/>
      <c r="AA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</row>
    <row r="96" spans="4:130">
      <c r="D96"/>
      <c r="E96"/>
      <c r="F96"/>
      <c r="V96"/>
      <c r="W96"/>
      <c r="X96"/>
      <c r="Y96"/>
      <c r="Z96"/>
      <c r="AA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</row>
    <row r="97" spans="4:130">
      <c r="D97"/>
      <c r="E97"/>
      <c r="F97"/>
      <c r="V97"/>
      <c r="W97"/>
      <c r="X97"/>
      <c r="Y97"/>
      <c r="Z97"/>
      <c r="AA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</row>
    <row r="98" spans="4:130">
      <c r="D98"/>
      <c r="E98"/>
      <c r="F98"/>
      <c r="V98"/>
      <c r="W98"/>
      <c r="X98"/>
      <c r="Y98"/>
      <c r="Z98"/>
      <c r="AA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</row>
    <row r="99" spans="4:130">
      <c r="D99"/>
      <c r="E99"/>
      <c r="F99"/>
      <c r="V99"/>
      <c r="W99"/>
      <c r="X99"/>
      <c r="Y99"/>
      <c r="Z99"/>
      <c r="AA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</row>
    <row r="100" spans="4:130">
      <c r="D100"/>
      <c r="E100"/>
      <c r="F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</row>
    <row r="101" spans="4:130">
      <c r="D101"/>
      <c r="E101"/>
      <c r="F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</row>
    <row r="102" spans="4:130">
      <c r="D102"/>
      <c r="E102"/>
      <c r="F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</row>
    <row r="103" spans="4:130">
      <c r="D103"/>
      <c r="E103"/>
      <c r="F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</row>
    <row r="104" spans="4:130">
      <c r="D104"/>
      <c r="E104"/>
      <c r="F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</row>
    <row r="105" spans="4:130">
      <c r="D105"/>
      <c r="E105"/>
      <c r="F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</row>
    <row r="106" spans="4:130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</row>
    <row r="107" spans="4:130"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</row>
    <row r="108" spans="4:130"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</row>
    <row r="109" spans="4:130"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</row>
    <row r="110" spans="4:130"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</row>
    <row r="111" spans="4:130"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</row>
    <row r="112" spans="4:130"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</row>
    <row r="113" spans="5:130"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</row>
    <row r="114" spans="5:130"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</row>
    <row r="115" spans="5:130"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</row>
    <row r="116" spans="5:130"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</row>
    <row r="117" spans="5:130"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</row>
    <row r="118" spans="5:130"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</row>
    <row r="119" spans="5:130"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</row>
    <row r="120" spans="5:130"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</row>
    <row r="121" spans="5:130"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</row>
    <row r="122" spans="5:130"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</row>
    <row r="123" spans="5:130"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5:130"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5:130"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5:130"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5:130"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5:130"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5:35"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5:35"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5:35"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5:35"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5:35"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5:35"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5:35"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5:35"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5:35"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5:35"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5:35"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5:35"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5:35"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5:35"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5:35"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5:35"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5:35"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5:35"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5:35"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5:35"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5:35"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5:35"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5:35"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5:35"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5:35"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5:35"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5:35"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5:35"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5:35"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5:35"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5:35"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5:35"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5:35"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5:35"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5:35"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5:35"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5:35"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5:35"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5:35"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5:35"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5:35"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5:35"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5:35"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5:35"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5:35"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5:35"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5:35"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5:35"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5:35"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5:35"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5:35"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5:35"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5:35"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5:35"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5:35"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5:35"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5:35"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</row>
    <row r="186" spans="5:35"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5:35"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5:35"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</row>
    <row r="189" spans="5:35"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5:35"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5:35"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</row>
    <row r="192" spans="5:35"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5:27"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5:27"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</row>
    <row r="195" spans="5:27"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5:27"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5:27"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</row>
    <row r="198" spans="5:27"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5:27"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5:27"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</row>
    <row r="201" spans="5:27"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5:27"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5:27"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</row>
    <row r="204" spans="5:27"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5:27"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5:27"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</row>
    <row r="207" spans="5:27"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5:27"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5:27"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</row>
    <row r="210" spans="5:27"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5:27"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5:27"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</row>
    <row r="213" spans="5:27"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</row>
    <row r="214" spans="5:27"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</row>
    <row r="215" spans="5:27"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</row>
    <row r="216" spans="5:27"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</row>
    <row r="217" spans="5:27"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</row>
    <row r="218" spans="5:27"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</row>
    <row r="219" spans="5:27"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</row>
    <row r="220" spans="5:27"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</row>
    <row r="221" spans="5:27"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</row>
    <row r="222" spans="5:27"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</row>
    <row r="223" spans="5:27"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</row>
    <row r="224" spans="5:27"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</row>
    <row r="225" spans="5:18"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</row>
    <row r="226" spans="5:18"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</row>
    <row r="227" spans="5:18"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</row>
    <row r="228" spans="5:18"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</row>
    <row r="229" spans="5:18"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</row>
    <row r="230" spans="5:18"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</row>
    <row r="231" spans="5:18"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</row>
    <row r="232" spans="5:18">
      <c r="E232"/>
      <c r="F232"/>
      <c r="G232"/>
      <c r="H232"/>
      <c r="I232"/>
      <c r="J232"/>
      <c r="K232"/>
      <c r="L232"/>
      <c r="M232"/>
    </row>
    <row r="233" spans="5:18">
      <c r="E233"/>
      <c r="F233"/>
      <c r="G233"/>
      <c r="H233"/>
      <c r="I233"/>
      <c r="J233"/>
      <c r="K233"/>
      <c r="L233"/>
      <c r="M233"/>
    </row>
    <row r="234" spans="5:18">
      <c r="E234"/>
      <c r="F234"/>
      <c r="G234"/>
      <c r="H234"/>
      <c r="I234"/>
      <c r="J234"/>
      <c r="K234"/>
      <c r="L234"/>
      <c r="M234"/>
    </row>
    <row r="235" spans="5:18">
      <c r="E235"/>
      <c r="F235"/>
      <c r="G235"/>
      <c r="H235"/>
      <c r="I235"/>
      <c r="J235"/>
      <c r="K235"/>
      <c r="L235"/>
    </row>
    <row r="236" spans="5:18">
      <c r="E236"/>
      <c r="F236"/>
      <c r="G236"/>
      <c r="H236"/>
      <c r="I236"/>
      <c r="J236"/>
      <c r="K236"/>
      <c r="L236"/>
    </row>
    <row r="237" spans="5:18">
      <c r="E237"/>
      <c r="F237"/>
      <c r="G237"/>
      <c r="H237"/>
      <c r="I237"/>
      <c r="J237"/>
      <c r="K237"/>
      <c r="L237"/>
    </row>
    <row r="238" spans="5:18">
      <c r="E238"/>
      <c r="F238"/>
      <c r="G238"/>
      <c r="H238"/>
      <c r="I238"/>
      <c r="J238"/>
      <c r="K238"/>
      <c r="L238"/>
    </row>
    <row r="239" spans="5:18">
      <c r="E239"/>
      <c r="F239"/>
      <c r="G239"/>
      <c r="H239"/>
      <c r="I239"/>
      <c r="J239"/>
      <c r="K239"/>
      <c r="L239"/>
    </row>
    <row r="240" spans="5:18">
      <c r="E240"/>
      <c r="F240"/>
      <c r="G240"/>
      <c r="H240"/>
      <c r="I240"/>
      <c r="J240"/>
      <c r="K240"/>
      <c r="L240"/>
    </row>
    <row r="241" spans="5:12">
      <c r="E241"/>
      <c r="F241"/>
      <c r="G241"/>
      <c r="H241"/>
      <c r="I241"/>
      <c r="J241"/>
      <c r="K241"/>
      <c r="L241"/>
    </row>
    <row r="242" spans="5:12">
      <c r="E242"/>
      <c r="F242"/>
      <c r="G242"/>
      <c r="H242"/>
      <c r="I242"/>
      <c r="J242"/>
      <c r="K242"/>
      <c r="L242"/>
    </row>
    <row r="243" spans="5:12">
      <c r="E243"/>
      <c r="F243"/>
      <c r="G243"/>
      <c r="H243"/>
      <c r="I243"/>
      <c r="J243"/>
      <c r="K243"/>
      <c r="L243"/>
    </row>
    <row r="244" spans="5:12">
      <c r="E244"/>
      <c r="F244"/>
      <c r="G244"/>
      <c r="H244"/>
      <c r="I244"/>
      <c r="J244"/>
      <c r="K244"/>
      <c r="L244"/>
    </row>
    <row r="245" spans="5:12">
      <c r="E245"/>
      <c r="F245"/>
      <c r="G245"/>
      <c r="H245"/>
      <c r="I245"/>
      <c r="J245"/>
      <c r="K245"/>
      <c r="L245"/>
    </row>
    <row r="246" spans="5:12">
      <c r="E246"/>
      <c r="F246"/>
      <c r="G246"/>
      <c r="H246"/>
      <c r="I246"/>
      <c r="J246"/>
      <c r="K246"/>
      <c r="L246"/>
    </row>
    <row r="247" spans="5:12">
      <c r="E247"/>
      <c r="F247"/>
      <c r="G247"/>
      <c r="H247"/>
      <c r="I247"/>
      <c r="J247"/>
      <c r="K247"/>
      <c r="L247"/>
    </row>
    <row r="248" spans="5:12">
      <c r="E248"/>
      <c r="F248"/>
      <c r="G248"/>
      <c r="H248"/>
      <c r="I248"/>
      <c r="J248"/>
      <c r="K248"/>
      <c r="L248"/>
    </row>
    <row r="249" spans="5:12">
      <c r="E249"/>
      <c r="F249"/>
      <c r="G249"/>
      <c r="H249"/>
      <c r="I249"/>
      <c r="J249"/>
      <c r="K249"/>
      <c r="L249"/>
    </row>
    <row r="250" spans="5:12">
      <c r="E250"/>
      <c r="F250"/>
      <c r="G250"/>
      <c r="H250"/>
      <c r="I250"/>
      <c r="J250"/>
      <c r="K250"/>
      <c r="L250"/>
    </row>
    <row r="251" spans="5:12">
      <c r="E251"/>
      <c r="F251"/>
      <c r="G251"/>
      <c r="H251"/>
      <c r="I251"/>
      <c r="J251"/>
      <c r="K251"/>
      <c r="L251"/>
    </row>
    <row r="252" spans="5:12">
      <c r="E252"/>
      <c r="F252"/>
      <c r="G252"/>
      <c r="H252"/>
      <c r="I252"/>
      <c r="J252"/>
      <c r="K252"/>
      <c r="L252"/>
    </row>
    <row r="253" spans="5:12">
      <c r="E253"/>
      <c r="F253"/>
      <c r="G253"/>
      <c r="H253"/>
      <c r="I253"/>
      <c r="J253"/>
      <c r="K253"/>
      <c r="L253"/>
    </row>
    <row r="254" spans="5:12">
      <c r="E254"/>
      <c r="F254"/>
      <c r="G254"/>
      <c r="H254"/>
      <c r="I254"/>
      <c r="J254"/>
      <c r="K254"/>
      <c r="L254"/>
    </row>
    <row r="255" spans="5:12">
      <c r="E255"/>
      <c r="F255"/>
      <c r="G255"/>
      <c r="H255"/>
      <c r="I255"/>
      <c r="J255"/>
      <c r="K255"/>
      <c r="L255"/>
    </row>
    <row r="256" spans="5:12">
      <c r="E256"/>
      <c r="F256"/>
      <c r="G256"/>
      <c r="H256"/>
      <c r="I256"/>
      <c r="J256"/>
      <c r="K256"/>
      <c r="L256"/>
    </row>
    <row r="257" spans="5:12">
      <c r="E257"/>
      <c r="F257"/>
      <c r="G257"/>
      <c r="H257"/>
      <c r="I257"/>
      <c r="J257"/>
      <c r="K257"/>
      <c r="L257"/>
    </row>
    <row r="258" spans="5:12">
      <c r="E258"/>
      <c r="F258"/>
      <c r="G258"/>
      <c r="H258"/>
      <c r="I258"/>
      <c r="J258"/>
      <c r="K258"/>
      <c r="L258"/>
    </row>
    <row r="259" spans="5:12">
      <c r="E259"/>
      <c r="F259"/>
      <c r="G259"/>
      <c r="H259"/>
      <c r="I259"/>
      <c r="J259"/>
      <c r="K259"/>
      <c r="L259"/>
    </row>
    <row r="260" spans="5:12">
      <c r="E260"/>
      <c r="F260"/>
      <c r="G260"/>
      <c r="H260"/>
      <c r="I260"/>
      <c r="J260"/>
      <c r="K260"/>
      <c r="L260"/>
    </row>
    <row r="261" spans="5:12">
      <c r="E261"/>
      <c r="F261"/>
      <c r="G261"/>
      <c r="H261"/>
      <c r="I261"/>
      <c r="J261"/>
      <c r="K261"/>
      <c r="L261"/>
    </row>
    <row r="262" spans="5:12">
      <c r="E262"/>
      <c r="F262"/>
      <c r="G262"/>
      <c r="J262"/>
      <c r="K262"/>
      <c r="L262"/>
    </row>
    <row r="263" spans="5:12">
      <c r="E263"/>
      <c r="F263"/>
      <c r="G263"/>
      <c r="J263"/>
      <c r="K263"/>
      <c r="L263"/>
    </row>
    <row r="264" spans="5:12">
      <c r="E264"/>
      <c r="F264"/>
      <c r="G264"/>
      <c r="J264"/>
      <c r="K264"/>
    </row>
    <row r="265" spans="5:12">
      <c r="E265"/>
      <c r="F265"/>
      <c r="G265"/>
      <c r="J265"/>
      <c r="K265"/>
    </row>
    <row r="266" spans="5:12">
      <c r="E266"/>
      <c r="F266"/>
      <c r="G266"/>
      <c r="J266"/>
      <c r="K266"/>
    </row>
    <row r="267" spans="5:12">
      <c r="E267"/>
      <c r="F267"/>
      <c r="G267"/>
      <c r="J267"/>
      <c r="K267"/>
    </row>
    <row r="268" spans="5:12">
      <c r="E268"/>
      <c r="F268"/>
      <c r="G268"/>
      <c r="J268"/>
      <c r="K268"/>
    </row>
    <row r="269" spans="5:12">
      <c r="E269"/>
      <c r="F269"/>
      <c r="G269"/>
      <c r="J269"/>
      <c r="K269"/>
    </row>
    <row r="270" spans="5:12">
      <c r="E270"/>
      <c r="F270"/>
      <c r="G270"/>
      <c r="J270"/>
      <c r="K270"/>
    </row>
    <row r="271" spans="5:12">
      <c r="E271"/>
      <c r="F271"/>
      <c r="G271"/>
      <c r="J271"/>
      <c r="K271"/>
    </row>
    <row r="272" spans="5:12">
      <c r="E272"/>
      <c r="F272"/>
      <c r="G272"/>
      <c r="J272"/>
      <c r="K272"/>
    </row>
    <row r="273" spans="5:11">
      <c r="E273"/>
      <c r="F273"/>
      <c r="G273"/>
      <c r="J273"/>
      <c r="K273"/>
    </row>
    <row r="274" spans="5:11">
      <c r="E274"/>
      <c r="F274"/>
      <c r="G274"/>
      <c r="J274"/>
      <c r="K274"/>
    </row>
    <row r="275" spans="5:11">
      <c r="E275"/>
      <c r="F275"/>
      <c r="G275"/>
      <c r="J275"/>
      <c r="K275"/>
    </row>
    <row r="276" spans="5:11">
      <c r="E276"/>
      <c r="F276"/>
      <c r="G276"/>
      <c r="J276"/>
      <c r="K276"/>
    </row>
    <row r="277" spans="5:11">
      <c r="E277"/>
      <c r="F277"/>
      <c r="G277"/>
      <c r="J277"/>
      <c r="K277"/>
    </row>
    <row r="278" spans="5:11">
      <c r="E278"/>
      <c r="F278"/>
      <c r="G278"/>
      <c r="J278"/>
      <c r="K278"/>
    </row>
    <row r="279" spans="5:11">
      <c r="E279"/>
      <c r="F279"/>
      <c r="G279"/>
      <c r="J279"/>
      <c r="K279"/>
    </row>
    <row r="280" spans="5:11">
      <c r="E280"/>
      <c r="F280"/>
      <c r="G280"/>
      <c r="J280"/>
      <c r="K280"/>
    </row>
    <row r="281" spans="5:11">
      <c r="E281"/>
      <c r="F281"/>
      <c r="G281"/>
      <c r="J281"/>
      <c r="K281"/>
    </row>
    <row r="282" spans="5:11">
      <c r="E282"/>
      <c r="F282"/>
      <c r="G282"/>
      <c r="J282"/>
      <c r="K282"/>
    </row>
    <row r="283" spans="5:11">
      <c r="E283"/>
      <c r="F283"/>
      <c r="G283"/>
      <c r="J283"/>
      <c r="K283"/>
    </row>
    <row r="284" spans="5:11">
      <c r="E284"/>
      <c r="F284"/>
      <c r="G284"/>
      <c r="J284"/>
      <c r="K284"/>
    </row>
    <row r="285" spans="5:11">
      <c r="E285"/>
      <c r="F285"/>
      <c r="G285"/>
      <c r="J285"/>
      <c r="K285"/>
    </row>
    <row r="286" spans="5:11">
      <c r="E286"/>
      <c r="F286"/>
      <c r="G286"/>
      <c r="J286"/>
      <c r="K286"/>
    </row>
    <row r="287" spans="5:11">
      <c r="E287"/>
      <c r="F287"/>
      <c r="G287"/>
      <c r="J287"/>
      <c r="K287"/>
    </row>
    <row r="288" spans="5:11">
      <c r="E288"/>
      <c r="F288"/>
      <c r="G288"/>
      <c r="J288"/>
      <c r="K288"/>
    </row>
    <row r="289" spans="5:11">
      <c r="E289"/>
      <c r="F289"/>
      <c r="G289"/>
      <c r="J289"/>
      <c r="K289"/>
    </row>
    <row r="290" spans="5:11">
      <c r="E290"/>
      <c r="F290"/>
      <c r="G290"/>
      <c r="J290"/>
      <c r="K290"/>
    </row>
    <row r="291" spans="5:11">
      <c r="E291"/>
      <c r="F291"/>
      <c r="G291"/>
      <c r="J291"/>
      <c r="K291"/>
    </row>
    <row r="292" spans="5:11">
      <c r="E292"/>
      <c r="F292"/>
      <c r="G292"/>
      <c r="J292"/>
      <c r="K292"/>
    </row>
    <row r="293" spans="5:11">
      <c r="E293"/>
      <c r="F293"/>
      <c r="G293"/>
      <c r="J293"/>
      <c r="K293"/>
    </row>
    <row r="294" spans="5:11">
      <c r="E294"/>
      <c r="F294"/>
      <c r="G294"/>
      <c r="J294"/>
      <c r="K294"/>
    </row>
    <row r="295" spans="5:11">
      <c r="E295"/>
      <c r="F295"/>
      <c r="G295"/>
      <c r="J295"/>
      <c r="K295"/>
    </row>
    <row r="296" spans="5:11">
      <c r="E296"/>
      <c r="F296"/>
      <c r="G296"/>
      <c r="J296"/>
      <c r="K296"/>
    </row>
    <row r="297" spans="5:11">
      <c r="E297"/>
      <c r="F297"/>
      <c r="G297"/>
      <c r="J297"/>
      <c r="K297"/>
    </row>
    <row r="298" spans="5:11">
      <c r="E298"/>
      <c r="F298"/>
      <c r="G298"/>
      <c r="J298"/>
      <c r="K298"/>
    </row>
    <row r="299" spans="5:11">
      <c r="E299"/>
      <c r="F299"/>
      <c r="G299"/>
      <c r="J299"/>
      <c r="K299"/>
    </row>
    <row r="300" spans="5:11">
      <c r="E300"/>
      <c r="F300"/>
      <c r="G300"/>
      <c r="J300"/>
      <c r="K300"/>
    </row>
    <row r="301" spans="5:11">
      <c r="E301"/>
      <c r="F301"/>
      <c r="G301"/>
      <c r="J301"/>
      <c r="K301"/>
    </row>
    <row r="302" spans="5:11">
      <c r="E302"/>
      <c r="F302"/>
      <c r="G302"/>
      <c r="J302"/>
      <c r="K302"/>
    </row>
    <row r="303" spans="5:11">
      <c r="E303"/>
      <c r="F303"/>
      <c r="G303"/>
      <c r="J303"/>
      <c r="K303"/>
    </row>
    <row r="304" spans="5:11">
      <c r="E304"/>
      <c r="F304"/>
      <c r="G304"/>
      <c r="J304"/>
      <c r="K304"/>
    </row>
    <row r="305" spans="5:11">
      <c r="E305"/>
      <c r="F305"/>
      <c r="G305"/>
      <c r="J305"/>
      <c r="K305"/>
    </row>
    <row r="306" spans="5:11">
      <c r="E306"/>
      <c r="F306"/>
      <c r="G306"/>
      <c r="J306"/>
      <c r="K306"/>
    </row>
    <row r="307" spans="5:11">
      <c r="E307"/>
      <c r="F307"/>
      <c r="G307"/>
      <c r="J307"/>
    </row>
    <row r="308" spans="5:11">
      <c r="E308"/>
      <c r="F308"/>
      <c r="G308"/>
      <c r="J308"/>
    </row>
    <row r="309" spans="5:11">
      <c r="E309"/>
      <c r="F309"/>
      <c r="G309"/>
      <c r="J309"/>
    </row>
    <row r="310" spans="5:11">
      <c r="E310"/>
      <c r="F310"/>
      <c r="G310"/>
      <c r="J310"/>
    </row>
    <row r="311" spans="5:11">
      <c r="E311"/>
      <c r="F311"/>
      <c r="G311"/>
      <c r="J311"/>
    </row>
    <row r="312" spans="5:11">
      <c r="E312"/>
      <c r="F312"/>
      <c r="G312"/>
      <c r="J312"/>
    </row>
    <row r="313" spans="5:11">
      <c r="E313"/>
      <c r="F313"/>
      <c r="G313"/>
      <c r="J313"/>
    </row>
    <row r="314" spans="5:11">
      <c r="E314"/>
      <c r="F314"/>
      <c r="G314"/>
      <c r="J314"/>
    </row>
    <row r="315" spans="5:11">
      <c r="E315"/>
      <c r="F315"/>
      <c r="G315"/>
      <c r="J315"/>
    </row>
    <row r="316" spans="5:11">
      <c r="E316"/>
      <c r="F316"/>
      <c r="G316"/>
      <c r="J316"/>
    </row>
    <row r="317" spans="5:11">
      <c r="E317"/>
      <c r="F317"/>
      <c r="G317"/>
      <c r="J317"/>
    </row>
    <row r="318" spans="5:11">
      <c r="E318"/>
      <c r="F318"/>
      <c r="G318"/>
      <c r="J318"/>
    </row>
    <row r="319" spans="5:11">
      <c r="E319"/>
      <c r="F319"/>
      <c r="G319"/>
      <c r="J319"/>
    </row>
    <row r="320" spans="5:11">
      <c r="E320"/>
      <c r="F320"/>
      <c r="G320"/>
      <c r="J320"/>
    </row>
    <row r="321" spans="5:10">
      <c r="E321"/>
      <c r="F321"/>
      <c r="G321"/>
      <c r="J321"/>
    </row>
    <row r="322" spans="5:10">
      <c r="E322"/>
      <c r="F322"/>
      <c r="G322"/>
      <c r="J322"/>
    </row>
    <row r="323" spans="5:10">
      <c r="E323"/>
      <c r="F323"/>
      <c r="G323"/>
      <c r="J323"/>
    </row>
    <row r="324" spans="5:10">
      <c r="E324"/>
      <c r="F324"/>
      <c r="G324"/>
      <c r="J324"/>
    </row>
    <row r="325" spans="5:10">
      <c r="E325"/>
      <c r="F325"/>
      <c r="G325"/>
      <c r="J325"/>
    </row>
    <row r="326" spans="5:10">
      <c r="E326"/>
      <c r="F326"/>
      <c r="G326"/>
      <c r="J326"/>
    </row>
    <row r="327" spans="5:10">
      <c r="E327"/>
      <c r="F327"/>
      <c r="G327"/>
      <c r="J327"/>
    </row>
    <row r="328" spans="5:10">
      <c r="E328"/>
      <c r="F328"/>
      <c r="G328"/>
      <c r="J328"/>
    </row>
    <row r="329" spans="5:10">
      <c r="E329"/>
      <c r="F329"/>
      <c r="G329"/>
      <c r="J329"/>
    </row>
    <row r="330" spans="5:10">
      <c r="E330"/>
      <c r="F330"/>
      <c r="G330"/>
      <c r="J330"/>
    </row>
    <row r="331" spans="5:10">
      <c r="E331"/>
      <c r="F331"/>
      <c r="G331"/>
      <c r="J331"/>
    </row>
    <row r="332" spans="5:10">
      <c r="E332"/>
      <c r="F332"/>
      <c r="G332"/>
      <c r="J332"/>
    </row>
    <row r="333" spans="5:10">
      <c r="E333"/>
      <c r="F333"/>
      <c r="G333"/>
      <c r="J333"/>
    </row>
    <row r="334" spans="5:10">
      <c r="E334"/>
      <c r="F334"/>
      <c r="G334"/>
      <c r="J334"/>
    </row>
    <row r="335" spans="5:10">
      <c r="E335"/>
      <c r="F335"/>
      <c r="G335"/>
      <c r="J335"/>
    </row>
    <row r="336" spans="5:10">
      <c r="E336"/>
      <c r="F336"/>
      <c r="G336"/>
      <c r="J336"/>
    </row>
    <row r="337" spans="5:10">
      <c r="E337"/>
      <c r="F337"/>
      <c r="G337"/>
      <c r="J337"/>
    </row>
    <row r="338" spans="5:10">
      <c r="E338"/>
      <c r="F338"/>
      <c r="G338"/>
      <c r="J338"/>
    </row>
    <row r="339" spans="5:10">
      <c r="E339"/>
      <c r="F339"/>
      <c r="G339"/>
      <c r="J339"/>
    </row>
    <row r="340" spans="5:10">
      <c r="E340"/>
      <c r="F340"/>
      <c r="G340"/>
      <c r="J340"/>
    </row>
    <row r="341" spans="5:10">
      <c r="E341"/>
      <c r="F341"/>
      <c r="G341"/>
      <c r="J341"/>
    </row>
    <row r="342" spans="5:10">
      <c r="E342"/>
      <c r="F342"/>
      <c r="G342"/>
      <c r="J342"/>
    </row>
    <row r="343" spans="5:10">
      <c r="E343"/>
      <c r="F343"/>
      <c r="G343"/>
      <c r="J343"/>
    </row>
    <row r="344" spans="5:10">
      <c r="E344"/>
      <c r="F344"/>
      <c r="G344"/>
      <c r="J344"/>
    </row>
    <row r="345" spans="5:10">
      <c r="E345"/>
      <c r="F345"/>
      <c r="G345"/>
      <c r="J345"/>
    </row>
    <row r="346" spans="5:10">
      <c r="E346"/>
      <c r="F346"/>
      <c r="G346"/>
      <c r="J346"/>
    </row>
    <row r="347" spans="5:10">
      <c r="E347"/>
      <c r="F347"/>
      <c r="G347"/>
      <c r="J347"/>
    </row>
    <row r="348" spans="5:10">
      <c r="E348"/>
      <c r="F348"/>
      <c r="G348"/>
      <c r="J348"/>
    </row>
    <row r="349" spans="5:10">
      <c r="E349"/>
      <c r="F349"/>
      <c r="G349"/>
      <c r="J349"/>
    </row>
    <row r="350" spans="5:10">
      <c r="E350"/>
      <c r="F350"/>
      <c r="G350"/>
    </row>
    <row r="351" spans="5:10">
      <c r="E351"/>
      <c r="F351"/>
      <c r="G351"/>
    </row>
    <row r="352" spans="5:10">
      <c r="E352"/>
      <c r="F352"/>
      <c r="G352"/>
    </row>
    <row r="353" spans="5:7">
      <c r="E353"/>
      <c r="F353"/>
      <c r="G353"/>
    </row>
    <row r="354" spans="5:7">
      <c r="E354"/>
      <c r="F354"/>
      <c r="G354"/>
    </row>
    <row r="355" spans="5:7">
      <c r="E355"/>
      <c r="F355"/>
      <c r="G355"/>
    </row>
    <row r="356" spans="5:7">
      <c r="E356"/>
      <c r="F356"/>
      <c r="G356"/>
    </row>
    <row r="357" spans="5:7">
      <c r="E357"/>
      <c r="F357"/>
      <c r="G357"/>
    </row>
    <row r="358" spans="5:7">
      <c r="E358"/>
      <c r="F358"/>
      <c r="G358"/>
    </row>
    <row r="359" spans="5:7">
      <c r="E359"/>
      <c r="F359"/>
      <c r="G359"/>
    </row>
    <row r="360" spans="5:7">
      <c r="E360"/>
      <c r="F360"/>
      <c r="G360"/>
    </row>
    <row r="361" spans="5:7">
      <c r="E361"/>
      <c r="F361"/>
      <c r="G361"/>
    </row>
    <row r="362" spans="5:7">
      <c r="E362"/>
      <c r="F362"/>
      <c r="G362"/>
    </row>
    <row r="363" spans="5:7">
      <c r="E363"/>
      <c r="F363"/>
      <c r="G363"/>
    </row>
    <row r="364" spans="5:7">
      <c r="E364"/>
      <c r="F364"/>
      <c r="G364"/>
    </row>
    <row r="365" spans="5:7">
      <c r="E365"/>
      <c r="F365"/>
      <c r="G365"/>
    </row>
    <row r="366" spans="5:7">
      <c r="E366"/>
      <c r="F366"/>
      <c r="G366"/>
    </row>
    <row r="367" spans="5:7">
      <c r="E367"/>
      <c r="F367"/>
      <c r="G367"/>
    </row>
    <row r="368" spans="5:7">
      <c r="E368"/>
      <c r="F368"/>
      <c r="G368"/>
    </row>
    <row r="369" spans="5:7">
      <c r="E369"/>
      <c r="F369"/>
      <c r="G369"/>
    </row>
    <row r="370" spans="5:7">
      <c r="E370"/>
      <c r="F370"/>
      <c r="G370"/>
    </row>
    <row r="371" spans="5:7">
      <c r="E371"/>
      <c r="F371"/>
      <c r="G371"/>
    </row>
    <row r="372" spans="5:7">
      <c r="E372"/>
      <c r="F372"/>
      <c r="G372"/>
    </row>
    <row r="373" spans="5:7">
      <c r="E373"/>
      <c r="F373"/>
      <c r="G373"/>
    </row>
    <row r="374" spans="5:7">
      <c r="E374"/>
      <c r="F374"/>
      <c r="G374"/>
    </row>
    <row r="375" spans="5:7">
      <c r="E375"/>
      <c r="F375"/>
      <c r="G375"/>
    </row>
    <row r="376" spans="5:7">
      <c r="E376"/>
      <c r="F376"/>
      <c r="G376"/>
    </row>
    <row r="377" spans="5:7">
      <c r="E377"/>
      <c r="F377"/>
      <c r="G377"/>
    </row>
    <row r="378" spans="5:7">
      <c r="E378"/>
      <c r="F378"/>
      <c r="G378"/>
    </row>
    <row r="379" spans="5:7">
      <c r="E379"/>
      <c r="F379"/>
      <c r="G379"/>
    </row>
    <row r="380" spans="5:7">
      <c r="E380"/>
      <c r="F380"/>
      <c r="G380"/>
    </row>
    <row r="381" spans="5:7">
      <c r="E381"/>
      <c r="F381"/>
      <c r="G381"/>
    </row>
    <row r="382" spans="5:7">
      <c r="E382"/>
      <c r="F382"/>
      <c r="G382"/>
    </row>
    <row r="383" spans="5:7">
      <c r="E383"/>
      <c r="F383"/>
      <c r="G383"/>
    </row>
    <row r="384" spans="5:7">
      <c r="E384"/>
      <c r="F384"/>
      <c r="G384"/>
    </row>
    <row r="385" spans="5:7">
      <c r="E385"/>
      <c r="F385"/>
      <c r="G385"/>
    </row>
    <row r="386" spans="5:7">
      <c r="E386"/>
      <c r="F386"/>
      <c r="G386"/>
    </row>
    <row r="387" spans="5:7">
      <c r="E387"/>
      <c r="F387"/>
      <c r="G387"/>
    </row>
    <row r="388" spans="5:7">
      <c r="E388"/>
      <c r="F388"/>
      <c r="G388"/>
    </row>
    <row r="389" spans="5:7">
      <c r="E389"/>
      <c r="F389"/>
      <c r="G389"/>
    </row>
    <row r="390" spans="5:7">
      <c r="E390"/>
      <c r="F390"/>
      <c r="G390"/>
    </row>
    <row r="391" spans="5:7">
      <c r="E391"/>
      <c r="F391"/>
      <c r="G391"/>
    </row>
    <row r="392" spans="5:7">
      <c r="E392"/>
      <c r="F392"/>
      <c r="G392"/>
    </row>
    <row r="393" spans="5:7">
      <c r="E393"/>
      <c r="F393"/>
      <c r="G393"/>
    </row>
    <row r="394" spans="5:7">
      <c r="E394"/>
      <c r="F394"/>
      <c r="G394"/>
    </row>
    <row r="395" spans="5:7">
      <c r="E395"/>
      <c r="F395"/>
      <c r="G395"/>
    </row>
    <row r="396" spans="5:7">
      <c r="E396"/>
      <c r="F396"/>
      <c r="G396"/>
    </row>
    <row r="397" spans="5:7">
      <c r="E397"/>
      <c r="F397"/>
      <c r="G397"/>
    </row>
    <row r="398" spans="5:7">
      <c r="E398"/>
      <c r="F398"/>
      <c r="G398"/>
    </row>
    <row r="399" spans="5:7">
      <c r="E399"/>
      <c r="F399"/>
      <c r="G399"/>
    </row>
    <row r="400" spans="5:7">
      <c r="E400"/>
      <c r="F400"/>
      <c r="G400"/>
    </row>
    <row r="401" spans="5:7">
      <c r="E401"/>
      <c r="F401"/>
      <c r="G401"/>
    </row>
    <row r="402" spans="5:7">
      <c r="E402"/>
      <c r="F402"/>
      <c r="G402"/>
    </row>
    <row r="403" spans="5:7">
      <c r="E403"/>
      <c r="F403"/>
      <c r="G403"/>
    </row>
    <row r="404" spans="5:7">
      <c r="E404"/>
      <c r="F404"/>
      <c r="G404"/>
    </row>
    <row r="405" spans="5:7">
      <c r="E405"/>
      <c r="F405"/>
      <c r="G405"/>
    </row>
    <row r="406" spans="5:7">
      <c r="E406"/>
      <c r="F406"/>
      <c r="G406"/>
    </row>
    <row r="407" spans="5:7">
      <c r="E407"/>
      <c r="F407"/>
      <c r="G407"/>
    </row>
    <row r="408" spans="5:7">
      <c r="E408"/>
      <c r="F408"/>
      <c r="G408"/>
    </row>
    <row r="409" spans="5:7">
      <c r="E409"/>
      <c r="F409"/>
      <c r="G409"/>
    </row>
    <row r="410" spans="5:7">
      <c r="E410"/>
      <c r="F410"/>
      <c r="G410"/>
    </row>
    <row r="411" spans="5:7">
      <c r="E411"/>
      <c r="F411"/>
      <c r="G411"/>
    </row>
    <row r="412" spans="5:7">
      <c r="E412"/>
      <c r="F412"/>
      <c r="G412"/>
    </row>
    <row r="413" spans="5:7">
      <c r="E413"/>
      <c r="F413"/>
      <c r="G413"/>
    </row>
    <row r="414" spans="5:7">
      <c r="E414"/>
      <c r="F414"/>
      <c r="G414"/>
    </row>
    <row r="415" spans="5:7">
      <c r="E415"/>
      <c r="F415"/>
      <c r="G415"/>
    </row>
    <row r="416" spans="5:7">
      <c r="E416"/>
      <c r="F416"/>
      <c r="G416"/>
    </row>
    <row r="417" spans="5:7">
      <c r="E417"/>
      <c r="F417"/>
      <c r="G417"/>
    </row>
    <row r="418" spans="5:7">
      <c r="E418"/>
      <c r="F418"/>
      <c r="G418"/>
    </row>
    <row r="419" spans="5:7">
      <c r="E419"/>
      <c r="F419"/>
      <c r="G419"/>
    </row>
    <row r="420" spans="5:7">
      <c r="E420"/>
      <c r="F420"/>
      <c r="G420"/>
    </row>
    <row r="421" spans="5:7">
      <c r="E421"/>
      <c r="F421"/>
      <c r="G421"/>
    </row>
    <row r="422" spans="5:7">
      <c r="E422"/>
      <c r="F422"/>
      <c r="G422"/>
    </row>
    <row r="423" spans="5:7">
      <c r="E423"/>
      <c r="F423"/>
      <c r="G423"/>
    </row>
    <row r="424" spans="5:7">
      <c r="E424"/>
      <c r="F424"/>
      <c r="G424"/>
    </row>
    <row r="425" spans="5:7">
      <c r="E425"/>
      <c r="F425"/>
      <c r="G425"/>
    </row>
    <row r="426" spans="5:7">
      <c r="E426"/>
      <c r="F426"/>
      <c r="G426"/>
    </row>
    <row r="427" spans="5:7">
      <c r="E427"/>
      <c r="F427"/>
      <c r="G427"/>
    </row>
    <row r="428" spans="5:7">
      <c r="E428"/>
      <c r="F428"/>
      <c r="G428"/>
    </row>
    <row r="429" spans="5:7">
      <c r="E429"/>
      <c r="F429"/>
      <c r="G429"/>
    </row>
    <row r="430" spans="5:7">
      <c r="E430"/>
      <c r="F430"/>
      <c r="G430"/>
    </row>
    <row r="431" spans="5:7">
      <c r="E431"/>
      <c r="F431"/>
      <c r="G431"/>
    </row>
    <row r="432" spans="5:7">
      <c r="E432"/>
      <c r="F432"/>
      <c r="G432"/>
    </row>
    <row r="433" spans="5:7">
      <c r="E433"/>
      <c r="F433"/>
      <c r="G433"/>
    </row>
    <row r="434" spans="5:7">
      <c r="E434"/>
      <c r="F434"/>
      <c r="G434"/>
    </row>
    <row r="435" spans="5:7">
      <c r="E435"/>
      <c r="F435"/>
      <c r="G435"/>
    </row>
    <row r="436" spans="5:7">
      <c r="E436"/>
      <c r="F436"/>
      <c r="G436"/>
    </row>
    <row r="437" spans="5:7">
      <c r="E437"/>
      <c r="F437"/>
      <c r="G437"/>
    </row>
    <row r="438" spans="5:7">
      <c r="E438"/>
      <c r="F438"/>
      <c r="G438"/>
    </row>
    <row r="439" spans="5:7">
      <c r="E439"/>
      <c r="F439"/>
      <c r="G439"/>
    </row>
    <row r="440" spans="5:7">
      <c r="E440"/>
      <c r="F440"/>
      <c r="G440"/>
    </row>
    <row r="441" spans="5:7">
      <c r="E441"/>
      <c r="F441"/>
      <c r="G441"/>
    </row>
    <row r="442" spans="5:7">
      <c r="E442"/>
      <c r="F442"/>
      <c r="G442"/>
    </row>
    <row r="443" spans="5:7">
      <c r="E443"/>
      <c r="F443"/>
      <c r="G443"/>
    </row>
    <row r="444" spans="5:7">
      <c r="E444"/>
      <c r="F444"/>
      <c r="G444"/>
    </row>
    <row r="445" spans="5:7">
      <c r="E445"/>
      <c r="F445"/>
      <c r="G445"/>
    </row>
    <row r="446" spans="5:7">
      <c r="E446"/>
      <c r="F446"/>
      <c r="G446"/>
    </row>
    <row r="447" spans="5:7">
      <c r="E447"/>
      <c r="F447"/>
      <c r="G447"/>
    </row>
    <row r="448" spans="5:7">
      <c r="E448"/>
      <c r="F448"/>
      <c r="G448"/>
    </row>
    <row r="449" spans="5:7">
      <c r="E449"/>
      <c r="F449"/>
      <c r="G449"/>
    </row>
    <row r="450" spans="5:7">
      <c r="E450"/>
      <c r="F450"/>
      <c r="G450"/>
    </row>
    <row r="451" spans="5:7">
      <c r="E451"/>
      <c r="F451"/>
      <c r="G451"/>
    </row>
    <row r="452" spans="5:7">
      <c r="E452"/>
      <c r="F452"/>
      <c r="G452"/>
    </row>
    <row r="453" spans="5:7">
      <c r="E453"/>
      <c r="F453"/>
      <c r="G453"/>
    </row>
    <row r="454" spans="5:7">
      <c r="E454"/>
      <c r="F454"/>
      <c r="G454"/>
    </row>
    <row r="455" spans="5:7">
      <c r="E455"/>
      <c r="F455"/>
      <c r="G455"/>
    </row>
    <row r="456" spans="5:7">
      <c r="E456"/>
      <c r="F456"/>
      <c r="G456"/>
    </row>
    <row r="457" spans="5:7">
      <c r="E457"/>
      <c r="F457"/>
      <c r="G457"/>
    </row>
    <row r="458" spans="5:7">
      <c r="E458"/>
      <c r="F458"/>
      <c r="G458"/>
    </row>
    <row r="459" spans="5:7">
      <c r="E459"/>
      <c r="F459"/>
      <c r="G459"/>
    </row>
    <row r="460" spans="5:7">
      <c r="E460"/>
      <c r="F460"/>
      <c r="G460"/>
    </row>
    <row r="461" spans="5:7">
      <c r="E461"/>
      <c r="F461"/>
      <c r="G461"/>
    </row>
    <row r="462" spans="5:7">
      <c r="E462"/>
      <c r="F462"/>
      <c r="G462"/>
    </row>
    <row r="463" spans="5:7">
      <c r="E463"/>
      <c r="F463"/>
      <c r="G463"/>
    </row>
    <row r="464" spans="5:7">
      <c r="E464"/>
      <c r="F464"/>
      <c r="G464"/>
    </row>
    <row r="465" spans="5:7">
      <c r="E465"/>
      <c r="F465"/>
      <c r="G465"/>
    </row>
    <row r="466" spans="5:7">
      <c r="E466"/>
      <c r="F466"/>
      <c r="G466"/>
    </row>
    <row r="467" spans="5:7">
      <c r="E467"/>
      <c r="F467"/>
      <c r="G467"/>
    </row>
    <row r="468" spans="5:7">
      <c r="E468"/>
      <c r="F468"/>
      <c r="G468"/>
    </row>
    <row r="469" spans="5:7">
      <c r="E469"/>
      <c r="F469"/>
      <c r="G469"/>
    </row>
    <row r="470" spans="5:7">
      <c r="E470"/>
      <c r="F470"/>
      <c r="G470"/>
    </row>
    <row r="471" spans="5:7">
      <c r="E471"/>
      <c r="F471"/>
      <c r="G471"/>
    </row>
    <row r="472" spans="5:7">
      <c r="E472"/>
      <c r="F472"/>
      <c r="G472"/>
    </row>
    <row r="473" spans="5:7">
      <c r="E473"/>
      <c r="F473"/>
      <c r="G473"/>
    </row>
    <row r="474" spans="5:7">
      <c r="E474"/>
      <c r="F474"/>
      <c r="G474"/>
    </row>
    <row r="475" spans="5:7">
      <c r="E475"/>
      <c r="F475"/>
      <c r="G475"/>
    </row>
    <row r="476" spans="5:7">
      <c r="E476"/>
      <c r="F476"/>
      <c r="G476"/>
    </row>
    <row r="477" spans="5:7">
      <c r="E477"/>
      <c r="F477"/>
      <c r="G477"/>
    </row>
    <row r="478" spans="5:7">
      <c r="E478"/>
      <c r="F478"/>
      <c r="G478"/>
    </row>
    <row r="479" spans="5:7">
      <c r="E479"/>
      <c r="F479"/>
      <c r="G479"/>
    </row>
    <row r="480" spans="5:7">
      <c r="E480"/>
      <c r="F480"/>
      <c r="G480"/>
    </row>
    <row r="481" spans="5:7">
      <c r="E481"/>
      <c r="F481"/>
      <c r="G481"/>
    </row>
    <row r="482" spans="5:7">
      <c r="E482"/>
      <c r="F482"/>
      <c r="G482"/>
    </row>
    <row r="483" spans="5:7">
      <c r="E483"/>
      <c r="F483"/>
      <c r="G483"/>
    </row>
    <row r="484" spans="5:7">
      <c r="E484"/>
      <c r="F484"/>
      <c r="G484"/>
    </row>
    <row r="485" spans="5:7">
      <c r="E485"/>
      <c r="F485"/>
      <c r="G485"/>
    </row>
    <row r="486" spans="5:7">
      <c r="E486"/>
      <c r="F486"/>
      <c r="G486"/>
    </row>
    <row r="487" spans="5:7">
      <c r="E487"/>
      <c r="F487"/>
      <c r="G487"/>
    </row>
    <row r="488" spans="5:7">
      <c r="E488"/>
      <c r="F488"/>
      <c r="G488"/>
    </row>
    <row r="489" spans="5:7">
      <c r="E489"/>
      <c r="F489"/>
      <c r="G489"/>
    </row>
    <row r="490" spans="5:7">
      <c r="E490"/>
      <c r="F490"/>
      <c r="G490"/>
    </row>
    <row r="491" spans="5:7">
      <c r="E491"/>
      <c r="F491"/>
      <c r="G491"/>
    </row>
    <row r="492" spans="5:7">
      <c r="E492"/>
      <c r="F492"/>
      <c r="G492"/>
    </row>
    <row r="493" spans="5:7">
      <c r="E493"/>
      <c r="F493"/>
      <c r="G493"/>
    </row>
    <row r="494" spans="5:7">
      <c r="E494"/>
      <c r="F494"/>
      <c r="G494"/>
    </row>
    <row r="495" spans="5:7">
      <c r="E495"/>
      <c r="F495"/>
      <c r="G495"/>
    </row>
    <row r="496" spans="5:7">
      <c r="E496"/>
      <c r="F496"/>
      <c r="G496"/>
    </row>
    <row r="497" spans="5:7">
      <c r="E497"/>
      <c r="F497"/>
      <c r="G497"/>
    </row>
    <row r="498" spans="5:7">
      <c r="E498"/>
      <c r="F498"/>
      <c r="G498"/>
    </row>
    <row r="499" spans="5:7">
      <c r="E499"/>
      <c r="F499"/>
      <c r="G499"/>
    </row>
    <row r="500" spans="5:7">
      <c r="E500"/>
      <c r="F500"/>
      <c r="G500"/>
    </row>
    <row r="501" spans="5:7">
      <c r="E501"/>
      <c r="F501"/>
      <c r="G501"/>
    </row>
    <row r="502" spans="5:7">
      <c r="E502"/>
      <c r="F502"/>
      <c r="G502"/>
    </row>
    <row r="503" spans="5:7">
      <c r="E503"/>
      <c r="F503"/>
      <c r="G503"/>
    </row>
    <row r="504" spans="5:7">
      <c r="E504"/>
      <c r="F504"/>
      <c r="G504"/>
    </row>
    <row r="505" spans="5:7">
      <c r="E505"/>
      <c r="F505"/>
      <c r="G505"/>
    </row>
    <row r="506" spans="5:7">
      <c r="E506"/>
      <c r="F506"/>
      <c r="G506"/>
    </row>
    <row r="507" spans="5:7">
      <c r="E507"/>
      <c r="F507"/>
      <c r="G507"/>
    </row>
    <row r="508" spans="5:7">
      <c r="E508"/>
      <c r="F508"/>
      <c r="G508"/>
    </row>
    <row r="509" spans="5:7">
      <c r="E509"/>
      <c r="F509"/>
      <c r="G509"/>
    </row>
    <row r="510" spans="5:7">
      <c r="E510"/>
      <c r="F510"/>
      <c r="G510"/>
    </row>
    <row r="511" spans="5:7">
      <c r="E511"/>
      <c r="F511"/>
      <c r="G511"/>
    </row>
    <row r="512" spans="5:7">
      <c r="E512"/>
      <c r="F512"/>
      <c r="G512"/>
    </row>
    <row r="513" spans="5:7">
      <c r="E513"/>
      <c r="F513"/>
      <c r="G513"/>
    </row>
    <row r="514" spans="5:7">
      <c r="E514"/>
      <c r="F514"/>
      <c r="G514"/>
    </row>
    <row r="515" spans="5:7">
      <c r="E515"/>
      <c r="F515"/>
      <c r="G515"/>
    </row>
    <row r="516" spans="5:7">
      <c r="E516"/>
      <c r="F516"/>
      <c r="G516"/>
    </row>
    <row r="517" spans="5:7">
      <c r="E517"/>
      <c r="F517"/>
      <c r="G517"/>
    </row>
    <row r="518" spans="5:7">
      <c r="E518"/>
      <c r="F518"/>
      <c r="G518"/>
    </row>
    <row r="519" spans="5:7">
      <c r="E519"/>
      <c r="F519"/>
      <c r="G519"/>
    </row>
    <row r="520" spans="5:7">
      <c r="E520"/>
      <c r="F520"/>
      <c r="G520"/>
    </row>
    <row r="521" spans="5:7">
      <c r="E521"/>
      <c r="F521"/>
      <c r="G521"/>
    </row>
    <row r="522" spans="5:7">
      <c r="E522"/>
      <c r="F522"/>
      <c r="G522"/>
    </row>
    <row r="523" spans="5:7">
      <c r="E523"/>
      <c r="F523"/>
      <c r="G523"/>
    </row>
    <row r="524" spans="5:7">
      <c r="E524"/>
      <c r="F524"/>
      <c r="G524"/>
    </row>
    <row r="525" spans="5:7">
      <c r="E525"/>
      <c r="F525"/>
      <c r="G525"/>
    </row>
    <row r="526" spans="5:7">
      <c r="E526"/>
      <c r="F526"/>
      <c r="G526"/>
    </row>
    <row r="527" spans="5:7">
      <c r="E527"/>
      <c r="F527"/>
      <c r="G527"/>
    </row>
    <row r="528" spans="5:7">
      <c r="E528"/>
      <c r="F528"/>
      <c r="G528"/>
    </row>
    <row r="529" spans="5:7">
      <c r="E529"/>
      <c r="F529"/>
      <c r="G529"/>
    </row>
    <row r="530" spans="5:7">
      <c r="E530"/>
      <c r="F530"/>
      <c r="G530"/>
    </row>
    <row r="531" spans="5:7">
      <c r="E531"/>
      <c r="F531"/>
      <c r="G531"/>
    </row>
    <row r="532" spans="5:7">
      <c r="E532"/>
      <c r="F532"/>
      <c r="G532"/>
    </row>
    <row r="533" spans="5:7">
      <c r="E533"/>
      <c r="F533"/>
      <c r="G533"/>
    </row>
    <row r="534" spans="5:7">
      <c r="E534"/>
      <c r="F534"/>
      <c r="G534"/>
    </row>
    <row r="535" spans="5:7">
      <c r="E535"/>
      <c r="F535"/>
      <c r="G535"/>
    </row>
    <row r="536" spans="5:7">
      <c r="E536"/>
      <c r="F536"/>
      <c r="G536"/>
    </row>
    <row r="537" spans="5:7">
      <c r="E537"/>
      <c r="F537"/>
      <c r="G537"/>
    </row>
    <row r="538" spans="5:7">
      <c r="E538"/>
      <c r="F538"/>
      <c r="G538"/>
    </row>
    <row r="539" spans="5:7">
      <c r="E539"/>
      <c r="F539"/>
      <c r="G539"/>
    </row>
    <row r="540" spans="5:7">
      <c r="E540"/>
      <c r="F540"/>
      <c r="G540"/>
    </row>
    <row r="541" spans="5:7">
      <c r="E541"/>
      <c r="F541"/>
      <c r="G541"/>
    </row>
    <row r="542" spans="5:7">
      <c r="E542"/>
      <c r="F542"/>
      <c r="G542"/>
    </row>
    <row r="543" spans="5:7">
      <c r="E543"/>
      <c r="F543"/>
      <c r="G543"/>
    </row>
    <row r="544" spans="5:7">
      <c r="E544"/>
      <c r="F544"/>
      <c r="G544"/>
    </row>
    <row r="545" spans="5:7">
      <c r="E545"/>
      <c r="F545"/>
      <c r="G545"/>
    </row>
    <row r="546" spans="5:7">
      <c r="E546"/>
      <c r="F546"/>
      <c r="G546"/>
    </row>
    <row r="547" spans="5:7">
      <c r="E547"/>
      <c r="F547"/>
      <c r="G547"/>
    </row>
    <row r="548" spans="5:7">
      <c r="E548"/>
      <c r="F548"/>
      <c r="G548"/>
    </row>
    <row r="549" spans="5:7">
      <c r="E549"/>
      <c r="F549"/>
      <c r="G549"/>
    </row>
    <row r="550" spans="5:7">
      <c r="E550"/>
      <c r="F550"/>
      <c r="G550"/>
    </row>
    <row r="551" spans="5:7">
      <c r="E551"/>
      <c r="F551"/>
      <c r="G551"/>
    </row>
    <row r="552" spans="5:7">
      <c r="E552"/>
      <c r="F552"/>
      <c r="G552"/>
    </row>
    <row r="553" spans="5:7">
      <c r="E553"/>
      <c r="F553"/>
      <c r="G553"/>
    </row>
    <row r="554" spans="5:7">
      <c r="E554"/>
      <c r="F554"/>
      <c r="G554"/>
    </row>
    <row r="555" spans="5:7">
      <c r="E555"/>
      <c r="F555"/>
      <c r="G555"/>
    </row>
    <row r="556" spans="5:7">
      <c r="E556"/>
      <c r="F556"/>
      <c r="G556"/>
    </row>
    <row r="557" spans="5:7">
      <c r="E557"/>
      <c r="F557"/>
      <c r="G557"/>
    </row>
    <row r="558" spans="5:7">
      <c r="E558"/>
      <c r="F558"/>
      <c r="G558"/>
    </row>
    <row r="559" spans="5:7">
      <c r="E559"/>
      <c r="F559"/>
      <c r="G559"/>
    </row>
    <row r="560" spans="5:7">
      <c r="E560"/>
      <c r="F560"/>
      <c r="G560"/>
    </row>
    <row r="561" spans="5:7">
      <c r="E561"/>
      <c r="F561"/>
      <c r="G561"/>
    </row>
    <row r="562" spans="5:7">
      <c r="E562"/>
      <c r="F562"/>
      <c r="G562"/>
    </row>
    <row r="563" spans="5:7">
      <c r="E563"/>
      <c r="F563"/>
      <c r="G563"/>
    </row>
    <row r="564" spans="5:7">
      <c r="E564"/>
      <c r="F564"/>
      <c r="G564"/>
    </row>
    <row r="565" spans="5:7">
      <c r="E565"/>
      <c r="F565"/>
      <c r="G565"/>
    </row>
    <row r="566" spans="5:7">
      <c r="E566"/>
      <c r="F566"/>
      <c r="G566"/>
    </row>
    <row r="567" spans="5:7">
      <c r="E567"/>
      <c r="F567"/>
      <c r="G567"/>
    </row>
    <row r="568" spans="5:7">
      <c r="E568"/>
      <c r="F568"/>
      <c r="G568"/>
    </row>
    <row r="569" spans="5:7">
      <c r="E569"/>
      <c r="F569"/>
      <c r="G569"/>
    </row>
    <row r="570" spans="5:7">
      <c r="E570"/>
      <c r="F570"/>
      <c r="G570"/>
    </row>
    <row r="571" spans="5:7">
      <c r="E571"/>
      <c r="F571"/>
      <c r="G571"/>
    </row>
    <row r="572" spans="5:7">
      <c r="E572"/>
      <c r="F572"/>
      <c r="G572"/>
    </row>
    <row r="573" spans="5:7">
      <c r="E573"/>
      <c r="F573"/>
      <c r="G573"/>
    </row>
    <row r="574" spans="5:7">
      <c r="E574"/>
      <c r="F574"/>
      <c r="G574"/>
    </row>
    <row r="575" spans="5:7">
      <c r="E575"/>
      <c r="F575"/>
      <c r="G575"/>
    </row>
    <row r="576" spans="5:7">
      <c r="E576"/>
      <c r="F576"/>
      <c r="G576"/>
    </row>
    <row r="577" spans="5:7">
      <c r="E577"/>
      <c r="F577"/>
      <c r="G577"/>
    </row>
    <row r="578" spans="5:7">
      <c r="E578"/>
      <c r="F578"/>
      <c r="G578"/>
    </row>
    <row r="579" spans="5:7">
      <c r="E579"/>
      <c r="F579"/>
      <c r="G579"/>
    </row>
    <row r="580" spans="5:7">
      <c r="E580"/>
      <c r="F580"/>
      <c r="G580"/>
    </row>
    <row r="581" spans="5:7">
      <c r="E581"/>
      <c r="F581"/>
      <c r="G581"/>
    </row>
    <row r="582" spans="5:7">
      <c r="E582"/>
      <c r="F582"/>
      <c r="G582"/>
    </row>
    <row r="583" spans="5:7">
      <c r="E583"/>
      <c r="F583"/>
      <c r="G583"/>
    </row>
    <row r="584" spans="5:7">
      <c r="E584"/>
      <c r="F584"/>
      <c r="G584"/>
    </row>
    <row r="585" spans="5:7">
      <c r="E585"/>
      <c r="F585"/>
      <c r="G585"/>
    </row>
    <row r="586" spans="5:7">
      <c r="E586"/>
      <c r="F586"/>
      <c r="G586"/>
    </row>
    <row r="587" spans="5:7">
      <c r="E587"/>
      <c r="F587"/>
      <c r="G587"/>
    </row>
    <row r="588" spans="5:7">
      <c r="E588"/>
      <c r="F588"/>
      <c r="G588"/>
    </row>
    <row r="589" spans="5:7">
      <c r="E589"/>
      <c r="F589"/>
      <c r="G589"/>
    </row>
    <row r="590" spans="5:7">
      <c r="E590"/>
      <c r="F590"/>
      <c r="G590"/>
    </row>
    <row r="591" spans="5:7">
      <c r="E591"/>
      <c r="F591"/>
      <c r="G591"/>
    </row>
    <row r="592" spans="5:7">
      <c r="E592"/>
      <c r="F592"/>
      <c r="G592"/>
    </row>
    <row r="593" spans="5:7">
      <c r="E593"/>
      <c r="F593"/>
      <c r="G593"/>
    </row>
    <row r="594" spans="5:7">
      <c r="E594"/>
      <c r="F594"/>
      <c r="G594"/>
    </row>
    <row r="595" spans="5:7">
      <c r="E595"/>
      <c r="F595"/>
      <c r="G595"/>
    </row>
    <row r="596" spans="5:7">
      <c r="E596"/>
      <c r="F596"/>
      <c r="G596"/>
    </row>
    <row r="597" spans="5:7">
      <c r="E597"/>
      <c r="F597"/>
      <c r="G597"/>
    </row>
  </sheetData>
  <phoneticPr fontId="4" type="noConversion"/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Total Sums</vt:lpstr>
      <vt:lpstr>'Total Sums'!OLE_LINK116</vt:lpstr>
      <vt:lpstr>'Total Sums'!OLE_LINK18</vt:lpstr>
      <vt:lpstr>'Total Sums'!OLE_LINK215</vt:lpstr>
      <vt:lpstr>'Total Sums'!OLE_LINK234</vt:lpstr>
      <vt:lpstr>'Total Sums'!OLE_LINK264</vt:lpstr>
      <vt:lpstr>'Total Sums'!OLE_LINK43</vt:lpstr>
      <vt:lpstr>'Total Sums'!OLE_LINK47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Dufour</dc:creator>
  <cp:lastModifiedBy>Microsoft Office User</cp:lastModifiedBy>
  <dcterms:created xsi:type="dcterms:W3CDTF">2020-03-06T11:39:09Z</dcterms:created>
  <dcterms:modified xsi:type="dcterms:W3CDTF">2021-04-23T14:36:09Z</dcterms:modified>
</cp:coreProperties>
</file>